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Лист1" sheetId="1" r:id="rId1"/>
    <sheet name="СУ1" sheetId="2" r:id="rId2"/>
    <sheet name="Результаты ссу-1" sheetId="3" r:id="rId3"/>
    <sheet name="Результаты первого этапа" sheetId="4" r:id="rId4"/>
    <sheet name="су2" sheetId="5" r:id="rId5"/>
    <sheet name="результаты су-2" sheetId="6" r:id="rId6"/>
    <sheet name="Результат второго этапа" sheetId="7" r:id="rId7"/>
    <sheet name="Результат гонки" sheetId="8" r:id="rId8"/>
    <sheet name="Лист6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<sst xmlns="http://schemas.openxmlformats.org/spreadsheetml/2006/main" count="744" uniqueCount="143">
  <si>
    <t>№</t>
  </si>
  <si>
    <t>Автомобиль</t>
  </si>
  <si>
    <t>T2</t>
  </si>
  <si>
    <t>N</t>
  </si>
  <si>
    <t>Ст. N</t>
  </si>
  <si>
    <t>Водители</t>
  </si>
  <si>
    <t>УАЗ 315195</t>
  </si>
  <si>
    <t xml:space="preserve">Зачет.
категор. 
</t>
  </si>
  <si>
    <t>Участник / Город</t>
  </si>
  <si>
    <t>Город</t>
  </si>
  <si>
    <t xml:space="preserve">Коломна
Коломна </t>
  </si>
  <si>
    <t>Москва
Москва</t>
  </si>
  <si>
    <t>Т2</t>
  </si>
  <si>
    <t xml:space="preserve">Mitsubishi Pajero </t>
  </si>
  <si>
    <t>Время АП</t>
  </si>
  <si>
    <t>RS</t>
  </si>
  <si>
    <t>Куприянов Сергей
Марков Дмитрий</t>
  </si>
  <si>
    <t>Ульяновск
Ульяновск</t>
  </si>
  <si>
    <t>Черкесов Д.
Белгород</t>
  </si>
  <si>
    <t>Черкесов Дмитрий
Самарин Андрей</t>
  </si>
  <si>
    <t>УАЗ</t>
  </si>
  <si>
    <t>Сухоруков С.
Москва</t>
  </si>
  <si>
    <t>Сухоруков Сергей
Пузиков Никита</t>
  </si>
  <si>
    <t>TOMCAT</t>
  </si>
  <si>
    <t>Батаев Евгений
Климов Сергей</t>
  </si>
  <si>
    <t>Новиков А.
Москва</t>
  </si>
  <si>
    <t>Extreme Motorsport
Коломна</t>
  </si>
  <si>
    <t>Бараненко Александр
Скрипка Сергей</t>
  </si>
  <si>
    <t>Санкт-Петербург
Ярославль</t>
  </si>
  <si>
    <t>Белгород
Курск</t>
  </si>
  <si>
    <t>Форвард</t>
  </si>
  <si>
    <t>Евдокимов Александр
Замалетдинов Рамиль</t>
  </si>
  <si>
    <t>НП Автоклуб СКП</t>
  </si>
  <si>
    <t>Боровиков Юрий
Рогожин Владимир</t>
  </si>
  <si>
    <t>Тольятти
Тольятти</t>
  </si>
  <si>
    <t>Ваз 2123</t>
  </si>
  <si>
    <t>ПЭК</t>
  </si>
  <si>
    <t>Иевлев Дмитрий
Шапошников Алексей</t>
  </si>
  <si>
    <t>Nissan Pathfinder</t>
  </si>
  <si>
    <t>Вилцанс Алдис
Плетенев Антон</t>
  </si>
  <si>
    <t>Елгава
Коломна</t>
  </si>
  <si>
    <t>УАЗ 31622</t>
  </si>
  <si>
    <t>Новиков Андрей
Новиков Владимир</t>
  </si>
  <si>
    <t xml:space="preserve">Список заявленных участников и время явки на АП </t>
  </si>
  <si>
    <t>Баха "Засечная черта"</t>
  </si>
  <si>
    <t>2 этап КУБКА РОССИИ по ралли-рейдам 2012</t>
  </si>
  <si>
    <t>11-12 мая 2012 года</t>
  </si>
  <si>
    <t>Евдакимов А.</t>
  </si>
  <si>
    <t>Буеновский Леонид                      
Погребенко Андрей</t>
  </si>
  <si>
    <t>М .О. пос.Газопровод
г. Московский</t>
  </si>
  <si>
    <t xml:space="preserve">Рудской Андрей
Загороднюк Евгений              </t>
  </si>
  <si>
    <t>Санкт-Петербург
Санкт-Петербург</t>
  </si>
  <si>
    <t>Toyota Land Cruiser 200</t>
  </si>
  <si>
    <t>Toyota Land Cruiser 80</t>
  </si>
  <si>
    <t>Рудской А.
Санкт-Петербург</t>
  </si>
  <si>
    <t>Toyota LC Prado 120</t>
  </si>
  <si>
    <t>RUS-SPORT</t>
  </si>
  <si>
    <t>Тростьянский Егор
Тростьянская Екатерина</t>
  </si>
  <si>
    <t>Jeep Grand Cheroki</t>
  </si>
  <si>
    <t>Гарин Л.
Тула</t>
  </si>
  <si>
    <t>Гарин Лев
Задираев Николай</t>
  </si>
  <si>
    <t>Тула
Тула</t>
  </si>
  <si>
    <t>Павлов Евгений
Ананов Сергей</t>
  </si>
  <si>
    <t xml:space="preserve">Тверь
Москва </t>
  </si>
  <si>
    <t>УАЗ  31519</t>
  </si>
  <si>
    <t>Павлов Е.
Тверь</t>
  </si>
  <si>
    <t>Ильденов И.
Жигулевск</t>
  </si>
  <si>
    <t>Ильденов Игорь
Блинов Александр</t>
  </si>
  <si>
    <t>Жигулевск
Тольятти</t>
  </si>
  <si>
    <t>Анцифиров Михаил
Санакоев Роберт</t>
  </si>
  <si>
    <t>Isuzu D-VAX</t>
  </si>
  <si>
    <t>Санакоев Р.
Москва</t>
  </si>
  <si>
    <t>Тростьянский Е.
Москва</t>
  </si>
  <si>
    <t>ООО «Инфотех»</t>
  </si>
  <si>
    <t>ВАЗ-21213</t>
  </si>
  <si>
    <t>ОРГАНИЗАТОР</t>
  </si>
  <si>
    <t>Экипажи, отсутствующие в списке заявленных Участников, проходят АП с 13-00 до 14-00</t>
  </si>
  <si>
    <t>12:00 - 12:30</t>
  </si>
  <si>
    <t>12:30 - 13:00</t>
  </si>
  <si>
    <t>11:30 - 12:00</t>
  </si>
  <si>
    <t>11:00 - 11:30</t>
  </si>
  <si>
    <t>10:00 - 10:30</t>
  </si>
  <si>
    <t>10:30 - 11:00</t>
  </si>
  <si>
    <t>кв-1 наз.</t>
  </si>
  <si>
    <t>кв-1 факт.</t>
  </si>
  <si>
    <t>старт СУ-1 назнач.</t>
  </si>
  <si>
    <t>старт СУ-1 факт.</t>
  </si>
  <si>
    <t>кв-2 стоп СУ</t>
  </si>
  <si>
    <t>Финиш по нормативу</t>
  </si>
  <si>
    <t>кв-2 по нормативу</t>
  </si>
  <si>
    <t>Пенал. Старт</t>
  </si>
  <si>
    <t>Пенал. Кв-1</t>
  </si>
  <si>
    <t>Пенал. Финиш</t>
  </si>
  <si>
    <t>Ст. номер</t>
  </si>
  <si>
    <t>Время гонки</t>
  </si>
  <si>
    <t>Пенализ.</t>
  </si>
  <si>
    <t>Итого</t>
  </si>
  <si>
    <t>Отставание от лидера</t>
  </si>
  <si>
    <t>Отставание от пред.</t>
  </si>
  <si>
    <t>Николаев Артем Григорьев Леонид</t>
  </si>
  <si>
    <t xml:space="preserve">Toyota LC Prado </t>
  </si>
  <si>
    <t>Сухоруков Сергей Пузиков Никита</t>
  </si>
  <si>
    <t>Tomcat</t>
  </si>
  <si>
    <t>Финиш СУ-1</t>
  </si>
  <si>
    <t>-</t>
  </si>
  <si>
    <t>Результат СУ-1 (ССУ)</t>
  </si>
  <si>
    <t>Руководитель гонки</t>
  </si>
  <si>
    <t>Ульяновск</t>
  </si>
  <si>
    <t xml:space="preserve"> 11.05.2012</t>
  </si>
  <si>
    <t>Лицензия №A 029</t>
  </si>
  <si>
    <t>Грачёв А.</t>
  </si>
  <si>
    <t>Главный секретарь</t>
  </si>
  <si>
    <t>Лицензия №А 018</t>
  </si>
  <si>
    <t>Дудина М.</t>
  </si>
  <si>
    <t>Итого1</t>
  </si>
  <si>
    <t>Результат первого этапа</t>
  </si>
  <si>
    <t>Евдокимов Александр
Воротников Максим</t>
  </si>
  <si>
    <t>Иевлев Дмитрий
Тюпенкин Олег</t>
  </si>
  <si>
    <t>кв-3 наз.</t>
  </si>
  <si>
    <t>кв-3 факт.</t>
  </si>
  <si>
    <t>Пенал. Кв-3</t>
  </si>
  <si>
    <t>старт СУ-2 назнач.</t>
  </si>
  <si>
    <t>старт СУ-2 факт.</t>
  </si>
  <si>
    <t>Финиш СУ-2</t>
  </si>
  <si>
    <t>сход</t>
  </si>
  <si>
    <t xml:space="preserve"> 12.05.2012</t>
  </si>
  <si>
    <t>Итого2</t>
  </si>
  <si>
    <t>Результат второго этапа</t>
  </si>
  <si>
    <t>Предварительный результат гонки</t>
  </si>
  <si>
    <t>Место</t>
  </si>
  <si>
    <t>Место абс.</t>
  </si>
  <si>
    <t>Место в группе</t>
  </si>
  <si>
    <t>н.к</t>
  </si>
  <si>
    <t>Итоговая классификация</t>
  </si>
  <si>
    <t>Миронов П.</t>
  </si>
  <si>
    <t>Лицензия №A 027</t>
  </si>
  <si>
    <t>Попкова Е.</t>
  </si>
  <si>
    <t>Лицензия №А 130</t>
  </si>
  <si>
    <t>Жуков А.</t>
  </si>
  <si>
    <t>Лицензия №A 100</t>
  </si>
  <si>
    <t>Спортивный комиссар</t>
  </si>
  <si>
    <t xml:space="preserve"> Результат второго этапа</t>
  </si>
  <si>
    <t xml:space="preserve"> Результат СУ-2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</si>
</sst>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  <numFmt numFmtId="171" formatCode="h:mm;@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4" fillId="0" borderId="0">
      <alignment horizontal="center" vertical="center"/>
      <protection/>
    </xf>
    <xf numFmtId="0" fontId="14" fillId="0" borderId="0">
      <alignment horizontal="right" vertical="center"/>
      <protection/>
    </xf>
    <xf numFmtId="0" fontId="14" fillId="0" borderId="0">
      <alignment horizontal="left" vertic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vertical="center" wrapText="1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32" borderId="10" xfId="0" applyFont="1" applyFill="1" applyBorder="1" applyAlignment="1">
      <alignment/>
    </xf>
    <xf numFmtId="0" fontId="0" fillId="32" borderId="10" xfId="0" applyFill="1" applyBorder="1" applyAlignment="1">
      <alignment vertical="top"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10" xfId="0" applyFill="1" applyBorder="1" applyAlignment="1" applyProtection="1">
      <alignment horizontal="center" vertical="center"/>
      <protection/>
    </xf>
    <xf numFmtId="22" fontId="0" fillId="32" borderId="10" xfId="0" applyNumberFormat="1" applyFill="1" applyBorder="1" applyAlignment="1">
      <alignment vertical="center" wrapText="1"/>
    </xf>
    <xf numFmtId="0" fontId="16" fillId="32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/>
      <protection locked="0"/>
    </xf>
    <xf numFmtId="0" fontId="0" fillId="32" borderId="11" xfId="0" applyFill="1" applyBorder="1" applyAlignment="1">
      <alignment horizontal="center"/>
    </xf>
    <xf numFmtId="0" fontId="15" fillId="32" borderId="11" xfId="0" applyFont="1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1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71" fontId="0" fillId="0" borderId="11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17" fillId="32" borderId="15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171" fontId="17" fillId="0" borderId="15" xfId="0" applyNumberFormat="1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56" applyFont="1" applyBorder="1">
      <alignment/>
      <protection/>
    </xf>
    <xf numFmtId="49" fontId="21" fillId="0" borderId="0" xfId="56" applyNumberFormat="1" applyFont="1" applyBorder="1" applyAlignment="1">
      <alignment horizontal="left"/>
      <protection/>
    </xf>
    <xf numFmtId="0" fontId="0" fillId="0" borderId="12" xfId="0" applyBorder="1" applyAlignment="1">
      <alignment/>
    </xf>
    <xf numFmtId="170" fontId="0" fillId="0" borderId="10" xfId="0" applyNumberFormat="1" applyBorder="1" applyAlignment="1">
      <alignment wrapText="1"/>
    </xf>
    <xf numFmtId="171" fontId="0" fillId="0" borderId="10" xfId="0" applyNumberFormat="1" applyBorder="1" applyAlignment="1">
      <alignment wrapText="1"/>
    </xf>
    <xf numFmtId="0" fontId="17" fillId="32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32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171" fontId="17" fillId="0" borderId="10" xfId="0" applyNumberFormat="1" applyFont="1" applyBorder="1" applyAlignment="1">
      <alignment horizontal="center" wrapText="1"/>
    </xf>
    <xf numFmtId="0" fontId="16" fillId="32" borderId="11" xfId="0" applyFont="1" applyFill="1" applyBorder="1" applyAlignment="1">
      <alignment wrapText="1"/>
    </xf>
    <xf numFmtId="0" fontId="0" fillId="32" borderId="11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0" fillId="32" borderId="18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1" fillId="0" borderId="0" xfId="56" applyFont="1" applyAlignment="1">
      <alignment horizontal="right"/>
      <protection/>
    </xf>
    <xf numFmtId="171" fontId="0" fillId="0" borderId="21" xfId="0" applyNumberForma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 wrapText="1"/>
    </xf>
    <xf numFmtId="170" fontId="0" fillId="0" borderId="21" xfId="0" applyNumberFormat="1" applyBorder="1" applyAlignment="1">
      <alignment horizontal="center" vertical="center" wrapText="1"/>
    </xf>
    <xf numFmtId="170" fontId="0" fillId="0" borderId="22" xfId="0" applyNumberFormat="1" applyBorder="1" applyAlignment="1">
      <alignment horizontal="center" vertical="center" wrapText="1"/>
    </xf>
    <xf numFmtId="170" fontId="0" fillId="0" borderId="23" xfId="0" applyNumberForma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323850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1400175</xdr:colOff>
      <xdr:row>0</xdr:row>
      <xdr:rowOff>0</xdr:rowOff>
    </xdr:from>
    <xdr:to>
      <xdr:col>5</xdr:col>
      <xdr:colOff>1343025</xdr:colOff>
      <xdr:row>3</xdr:row>
      <xdr:rowOff>85725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2</xdr:col>
      <xdr:colOff>447675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</xdr:row>
      <xdr:rowOff>85725</xdr:rowOff>
    </xdr:from>
    <xdr:to>
      <xdr:col>9</xdr:col>
      <xdr:colOff>457200</xdr:colOff>
      <xdr:row>5</xdr:row>
      <xdr:rowOff>28575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314325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2</xdr:col>
      <xdr:colOff>9525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</xdr:row>
      <xdr:rowOff>85725</xdr:rowOff>
    </xdr:from>
    <xdr:to>
      <xdr:col>9</xdr:col>
      <xdr:colOff>457200</xdr:colOff>
      <xdr:row>3</xdr:row>
      <xdr:rowOff>152400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14325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2</xdr:col>
      <xdr:colOff>9525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</xdr:row>
      <xdr:rowOff>85725</xdr:rowOff>
    </xdr:from>
    <xdr:to>
      <xdr:col>9</xdr:col>
      <xdr:colOff>457200</xdr:colOff>
      <xdr:row>4</xdr:row>
      <xdr:rowOff>123825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314325"/>
          <a:ext cx="1552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219075</xdr:rowOff>
    </xdr:from>
    <xdr:to>
      <xdr:col>2</xdr:col>
      <xdr:colOff>57150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</xdr:row>
      <xdr:rowOff>123825</xdr:rowOff>
    </xdr:from>
    <xdr:to>
      <xdr:col>9</xdr:col>
      <xdr:colOff>457200</xdr:colOff>
      <xdr:row>4</xdr:row>
      <xdr:rowOff>47625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52425"/>
          <a:ext cx="1552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3</xdr:col>
      <xdr:colOff>9525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</xdr:row>
      <xdr:rowOff>85725</xdr:rowOff>
    </xdr:from>
    <xdr:to>
      <xdr:col>10</xdr:col>
      <xdr:colOff>457200</xdr:colOff>
      <xdr:row>4</xdr:row>
      <xdr:rowOff>95250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14325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90" zoomScaleNormal="90" zoomScalePageLayoutView="0" workbookViewId="0" topLeftCell="A14">
      <selection activeCell="L6" sqref="L6"/>
    </sheetView>
  </sheetViews>
  <sheetFormatPr defaultColWidth="9.00390625" defaultRowHeight="12.75"/>
  <cols>
    <col min="1" max="1" width="4.375" style="25" customWidth="1"/>
    <col min="2" max="2" width="7.875" style="20" customWidth="1"/>
    <col min="3" max="3" width="22.25390625" style="0" customWidth="1"/>
    <col min="4" max="4" width="25.125" style="0" customWidth="1"/>
    <col min="5" max="5" width="21.25390625" style="0" customWidth="1"/>
    <col min="6" max="6" width="19.375" style="0" customWidth="1"/>
    <col min="7" max="7" width="8.375" style="0" customWidth="1"/>
    <col min="8" max="8" width="12.625" style="20" customWidth="1"/>
  </cols>
  <sheetData>
    <row r="1" spans="1:8" ht="18">
      <c r="A1" s="109"/>
      <c r="B1" s="109"/>
      <c r="C1" s="109"/>
      <c r="D1" s="109"/>
      <c r="E1" s="109"/>
      <c r="F1" s="109"/>
      <c r="G1" s="109"/>
      <c r="H1" s="23"/>
    </row>
    <row r="2" spans="1:8" ht="12.75">
      <c r="A2" s="7"/>
      <c r="B2" s="23"/>
      <c r="C2" s="110" t="s">
        <v>45</v>
      </c>
      <c r="D2" s="110"/>
      <c r="E2" s="110"/>
      <c r="F2" s="110"/>
      <c r="G2" s="110"/>
      <c r="H2" s="35"/>
    </row>
    <row r="3" spans="1:8" ht="29.25">
      <c r="A3" s="112" t="s">
        <v>44</v>
      </c>
      <c r="B3" s="112"/>
      <c r="C3" s="112"/>
      <c r="D3" s="112"/>
      <c r="E3" s="112"/>
      <c r="F3" s="112"/>
      <c r="G3" s="112"/>
      <c r="H3" s="112"/>
    </row>
    <row r="4" spans="1:8" ht="18.75" customHeight="1">
      <c r="A4" s="113" t="s">
        <v>46</v>
      </c>
      <c r="B4" s="113"/>
      <c r="C4" s="113"/>
      <c r="D4" s="113"/>
      <c r="E4" s="113"/>
      <c r="F4" s="113"/>
      <c r="G4" s="113"/>
      <c r="H4" s="113"/>
    </row>
    <row r="5" spans="1:8" ht="23.25">
      <c r="A5" s="7"/>
      <c r="B5" s="23"/>
      <c r="C5" s="111" t="s">
        <v>43</v>
      </c>
      <c r="D5" s="111"/>
      <c r="E5" s="111"/>
      <c r="F5" s="111"/>
      <c r="G5" s="111"/>
      <c r="H5" s="111"/>
    </row>
    <row r="6" spans="1:8" ht="20.25">
      <c r="A6" s="7"/>
      <c r="B6" s="23"/>
      <c r="C6" s="116"/>
      <c r="D6" s="117"/>
      <c r="E6" s="117"/>
      <c r="F6" s="117"/>
      <c r="G6" s="117"/>
      <c r="H6" s="43"/>
    </row>
    <row r="7" spans="1:8" ht="27.75" thickBot="1">
      <c r="A7" s="7"/>
      <c r="B7" s="23"/>
      <c r="C7" s="114"/>
      <c r="D7" s="115"/>
      <c r="E7" s="115"/>
      <c r="F7" s="115"/>
      <c r="G7" s="115"/>
      <c r="H7" s="44"/>
    </row>
    <row r="8" spans="1:8" ht="12.75" customHeight="1">
      <c r="A8" s="100" t="s">
        <v>0</v>
      </c>
      <c r="B8" s="96" t="s">
        <v>4</v>
      </c>
      <c r="C8" s="98" t="s">
        <v>8</v>
      </c>
      <c r="D8" s="98" t="s">
        <v>5</v>
      </c>
      <c r="E8" s="98" t="s">
        <v>9</v>
      </c>
      <c r="F8" s="103" t="s">
        <v>1</v>
      </c>
      <c r="G8" s="98" t="s">
        <v>7</v>
      </c>
      <c r="H8" s="106" t="s">
        <v>14</v>
      </c>
    </row>
    <row r="9" spans="1:8" ht="27" customHeight="1" thickBot="1">
      <c r="A9" s="101"/>
      <c r="B9" s="97"/>
      <c r="C9" s="99"/>
      <c r="D9" s="99"/>
      <c r="E9" s="102"/>
      <c r="F9" s="104"/>
      <c r="G9" s="99"/>
      <c r="H9" s="107"/>
    </row>
    <row r="10" spans="1:8" ht="31.5" customHeight="1">
      <c r="A10" s="26">
        <v>1</v>
      </c>
      <c r="B10" s="36">
        <v>203</v>
      </c>
      <c r="C10" s="37" t="s">
        <v>25</v>
      </c>
      <c r="D10" s="38" t="s">
        <v>42</v>
      </c>
      <c r="E10" s="39" t="s">
        <v>11</v>
      </c>
      <c r="F10" s="40" t="s">
        <v>53</v>
      </c>
      <c r="G10" s="41" t="s">
        <v>12</v>
      </c>
      <c r="H10" s="42" t="s">
        <v>77</v>
      </c>
    </row>
    <row r="11" spans="1:8" ht="25.5">
      <c r="A11" s="26">
        <v>2</v>
      </c>
      <c r="B11" s="10">
        <v>204</v>
      </c>
      <c r="C11" s="11" t="s">
        <v>54</v>
      </c>
      <c r="D11" s="8" t="s">
        <v>50</v>
      </c>
      <c r="E11" s="11" t="s">
        <v>51</v>
      </c>
      <c r="F11" s="17" t="s">
        <v>52</v>
      </c>
      <c r="G11" s="15" t="s">
        <v>2</v>
      </c>
      <c r="H11" s="11" t="s">
        <v>78</v>
      </c>
    </row>
    <row r="12" spans="1:8" ht="25.5" customHeight="1">
      <c r="A12" s="26">
        <v>3</v>
      </c>
      <c r="B12" s="10">
        <v>205</v>
      </c>
      <c r="C12" s="33" t="s">
        <v>73</v>
      </c>
      <c r="D12" s="8" t="s">
        <v>27</v>
      </c>
      <c r="E12" s="8" t="s">
        <v>28</v>
      </c>
      <c r="F12" s="17" t="s">
        <v>55</v>
      </c>
      <c r="G12" s="14" t="s">
        <v>12</v>
      </c>
      <c r="H12" s="11" t="s">
        <v>77</v>
      </c>
    </row>
    <row r="13" spans="1:8" ht="25.5">
      <c r="A13" s="26">
        <v>4</v>
      </c>
      <c r="B13" s="10">
        <v>206</v>
      </c>
      <c r="C13" s="8" t="s">
        <v>36</v>
      </c>
      <c r="D13" s="8" t="s">
        <v>37</v>
      </c>
      <c r="E13" s="8" t="s">
        <v>11</v>
      </c>
      <c r="F13" s="9" t="s">
        <v>38</v>
      </c>
      <c r="G13" s="10" t="s">
        <v>2</v>
      </c>
      <c r="H13" s="11" t="s">
        <v>77</v>
      </c>
    </row>
    <row r="14" spans="1:8" ht="25.5">
      <c r="A14" s="26">
        <v>5</v>
      </c>
      <c r="B14" s="10">
        <v>207</v>
      </c>
      <c r="C14" s="11" t="s">
        <v>71</v>
      </c>
      <c r="D14" s="11" t="s">
        <v>69</v>
      </c>
      <c r="E14" s="8" t="s">
        <v>11</v>
      </c>
      <c r="F14" s="32" t="s">
        <v>70</v>
      </c>
      <c r="G14" s="30" t="s">
        <v>12</v>
      </c>
      <c r="H14" s="11" t="s">
        <v>79</v>
      </c>
    </row>
    <row r="15" spans="1:8" ht="25.5">
      <c r="A15" s="26">
        <v>6</v>
      </c>
      <c r="B15" s="10">
        <v>208</v>
      </c>
      <c r="C15" s="16" t="s">
        <v>21</v>
      </c>
      <c r="D15" s="8" t="s">
        <v>22</v>
      </c>
      <c r="E15" s="16" t="s">
        <v>11</v>
      </c>
      <c r="F15" s="13" t="s">
        <v>23</v>
      </c>
      <c r="G15" s="15" t="s">
        <v>15</v>
      </c>
      <c r="H15" s="11" t="s">
        <v>79</v>
      </c>
    </row>
    <row r="16" spans="1:8" ht="25.5">
      <c r="A16" s="26">
        <v>7</v>
      </c>
      <c r="B16" s="10">
        <v>209</v>
      </c>
      <c r="C16" s="27" t="s">
        <v>72</v>
      </c>
      <c r="D16" s="8" t="s">
        <v>57</v>
      </c>
      <c r="E16" s="8" t="s">
        <v>11</v>
      </c>
      <c r="F16" s="24" t="s">
        <v>58</v>
      </c>
      <c r="G16" s="10" t="s">
        <v>15</v>
      </c>
      <c r="H16" s="11" t="s">
        <v>80</v>
      </c>
    </row>
    <row r="17" spans="1:8" ht="25.5">
      <c r="A17" s="26">
        <v>8</v>
      </c>
      <c r="B17" s="10">
        <v>210</v>
      </c>
      <c r="C17" s="8" t="s">
        <v>36</v>
      </c>
      <c r="D17" s="8" t="s">
        <v>48</v>
      </c>
      <c r="E17" s="8" t="s">
        <v>49</v>
      </c>
      <c r="F17" s="9" t="s">
        <v>13</v>
      </c>
      <c r="G17" s="14" t="s">
        <v>15</v>
      </c>
      <c r="H17" s="11" t="s">
        <v>79</v>
      </c>
    </row>
    <row r="18" spans="1:8" ht="25.5">
      <c r="A18" s="26">
        <v>9</v>
      </c>
      <c r="B18" s="10">
        <v>211</v>
      </c>
      <c r="C18" s="24" t="s">
        <v>56</v>
      </c>
      <c r="D18" s="11" t="s">
        <v>39</v>
      </c>
      <c r="E18" s="11" t="s">
        <v>40</v>
      </c>
      <c r="F18" s="29" t="s">
        <v>13</v>
      </c>
      <c r="G18" s="15" t="s">
        <v>15</v>
      </c>
      <c r="H18" s="11" t="s">
        <v>78</v>
      </c>
    </row>
    <row r="19" spans="1:8" ht="25.5">
      <c r="A19" s="26">
        <v>10</v>
      </c>
      <c r="B19" s="10">
        <v>212</v>
      </c>
      <c r="C19" s="8" t="s">
        <v>66</v>
      </c>
      <c r="D19" s="8" t="s">
        <v>67</v>
      </c>
      <c r="E19" s="8" t="s">
        <v>68</v>
      </c>
      <c r="F19" s="9" t="s">
        <v>20</v>
      </c>
      <c r="G19" s="15" t="s">
        <v>3</v>
      </c>
      <c r="H19" s="11" t="s">
        <v>81</v>
      </c>
    </row>
    <row r="20" spans="1:8" ht="26.25" customHeight="1">
      <c r="A20" s="26">
        <v>11</v>
      </c>
      <c r="B20" s="10">
        <v>213</v>
      </c>
      <c r="C20" s="8" t="s">
        <v>32</v>
      </c>
      <c r="D20" s="11" t="s">
        <v>33</v>
      </c>
      <c r="E20" s="11" t="s">
        <v>34</v>
      </c>
      <c r="F20" s="9" t="s">
        <v>35</v>
      </c>
      <c r="G20" s="12" t="s">
        <v>3</v>
      </c>
      <c r="H20" s="31" t="s">
        <v>82</v>
      </c>
    </row>
    <row r="21" spans="1:8" ht="25.5">
      <c r="A21" s="26">
        <v>12</v>
      </c>
      <c r="B21" s="10">
        <v>214</v>
      </c>
      <c r="C21" s="11" t="s">
        <v>65</v>
      </c>
      <c r="D21" s="8" t="s">
        <v>62</v>
      </c>
      <c r="E21" s="19" t="s">
        <v>63</v>
      </c>
      <c r="F21" s="18" t="s">
        <v>64</v>
      </c>
      <c r="G21" s="12" t="s">
        <v>3</v>
      </c>
      <c r="H21" s="11" t="s">
        <v>81</v>
      </c>
    </row>
    <row r="22" spans="1:8" ht="25.5">
      <c r="A22" s="26">
        <v>13</v>
      </c>
      <c r="B22" s="10">
        <v>215</v>
      </c>
      <c r="C22" s="11" t="s">
        <v>30</v>
      </c>
      <c r="D22" s="16" t="s">
        <v>16</v>
      </c>
      <c r="E22" s="11" t="s">
        <v>11</v>
      </c>
      <c r="F22" s="34" t="s">
        <v>74</v>
      </c>
      <c r="G22" s="15" t="s">
        <v>3</v>
      </c>
      <c r="H22" s="31" t="s">
        <v>82</v>
      </c>
    </row>
    <row r="23" spans="1:8" ht="25.5">
      <c r="A23" s="26">
        <v>14</v>
      </c>
      <c r="B23" s="10">
        <v>216</v>
      </c>
      <c r="C23" s="8" t="s">
        <v>26</v>
      </c>
      <c r="D23" s="8" t="s">
        <v>24</v>
      </c>
      <c r="E23" s="8" t="s">
        <v>10</v>
      </c>
      <c r="F23" s="13" t="s">
        <v>6</v>
      </c>
      <c r="G23" s="10" t="s">
        <v>3</v>
      </c>
      <c r="H23" s="31" t="s">
        <v>82</v>
      </c>
    </row>
    <row r="24" spans="1:8" ht="25.5">
      <c r="A24" s="26">
        <v>15</v>
      </c>
      <c r="B24" s="10">
        <v>217</v>
      </c>
      <c r="C24" s="11" t="s">
        <v>47</v>
      </c>
      <c r="D24" s="8" t="s">
        <v>31</v>
      </c>
      <c r="E24" s="8" t="s">
        <v>17</v>
      </c>
      <c r="F24" s="28" t="s">
        <v>20</v>
      </c>
      <c r="G24" s="12" t="s">
        <v>3</v>
      </c>
      <c r="H24" s="11" t="s">
        <v>81</v>
      </c>
    </row>
    <row r="25" spans="1:8" ht="25.5">
      <c r="A25" s="26">
        <v>16</v>
      </c>
      <c r="B25" s="10">
        <v>218</v>
      </c>
      <c r="C25" s="16" t="s">
        <v>18</v>
      </c>
      <c r="D25" s="16" t="s">
        <v>19</v>
      </c>
      <c r="E25" s="8" t="s">
        <v>29</v>
      </c>
      <c r="F25" s="13" t="s">
        <v>20</v>
      </c>
      <c r="G25" s="12" t="s">
        <v>3</v>
      </c>
      <c r="H25" s="11" t="s">
        <v>80</v>
      </c>
    </row>
    <row r="26" spans="1:8" ht="26.25" customHeight="1">
      <c r="A26" s="26">
        <v>17</v>
      </c>
      <c r="B26" s="10">
        <v>219</v>
      </c>
      <c r="C26" s="11" t="s">
        <v>59</v>
      </c>
      <c r="D26" s="11" t="s">
        <v>60</v>
      </c>
      <c r="E26" s="11" t="s">
        <v>61</v>
      </c>
      <c r="F26" s="29" t="s">
        <v>41</v>
      </c>
      <c r="G26" s="15" t="s">
        <v>3</v>
      </c>
      <c r="H26" s="11" t="s">
        <v>80</v>
      </c>
    </row>
    <row r="27" spans="1:8" ht="27" customHeight="1">
      <c r="A27" s="105" t="s">
        <v>76</v>
      </c>
      <c r="B27" s="105"/>
      <c r="C27" s="105"/>
      <c r="D27" s="105"/>
      <c r="E27" s="105"/>
      <c r="F27" s="105"/>
      <c r="G27" s="105"/>
      <c r="H27" s="105"/>
    </row>
    <row r="28" spans="1:8" ht="37.5" customHeight="1">
      <c r="A28" s="7"/>
      <c r="B28" s="21"/>
      <c r="C28" s="6"/>
      <c r="D28" s="108" t="s">
        <v>75</v>
      </c>
      <c r="E28" s="108"/>
      <c r="F28" s="4"/>
      <c r="G28" s="5"/>
      <c r="H28" s="23"/>
    </row>
    <row r="29" spans="1:8" ht="12.75">
      <c r="A29" s="7"/>
      <c r="B29" s="22"/>
      <c r="C29" s="6"/>
      <c r="D29" s="3"/>
      <c r="E29" s="2"/>
      <c r="F29" s="4"/>
      <c r="G29" s="5"/>
      <c r="H29" s="23"/>
    </row>
    <row r="30" spans="1:8" ht="37.5" customHeight="1">
      <c r="A30" s="7"/>
      <c r="B30" s="21"/>
      <c r="C30" s="6"/>
      <c r="D30" s="2"/>
      <c r="E30" s="2"/>
      <c r="F30" s="4"/>
      <c r="G30" s="5"/>
      <c r="H30" s="23"/>
    </row>
    <row r="31" spans="1:8" ht="24" customHeight="1">
      <c r="A31" s="95"/>
      <c r="B31" s="95"/>
      <c r="C31" s="95"/>
      <c r="D31" s="95"/>
      <c r="E31" s="95"/>
      <c r="F31" s="95"/>
      <c r="G31" s="95"/>
      <c r="H31" s="23"/>
    </row>
    <row r="32" spans="1:8" ht="12.75">
      <c r="A32" s="7"/>
      <c r="B32" s="23"/>
      <c r="C32" s="1"/>
      <c r="D32" s="1"/>
      <c r="E32" s="1"/>
      <c r="F32" s="1"/>
      <c r="G32" s="1"/>
      <c r="H32" s="23"/>
    </row>
    <row r="33" spans="1:8" ht="12.75">
      <c r="A33" s="7"/>
      <c r="B33" s="23"/>
      <c r="C33" s="1"/>
      <c r="D33" s="1"/>
      <c r="E33" s="1"/>
      <c r="F33" s="1"/>
      <c r="G33" s="1"/>
      <c r="H33" s="23"/>
    </row>
    <row r="34" spans="1:8" ht="12.75">
      <c r="A34" s="7"/>
      <c r="B34" s="23"/>
      <c r="C34" s="1"/>
      <c r="D34" s="1"/>
      <c r="E34" s="1"/>
      <c r="F34" s="1"/>
      <c r="G34" s="1"/>
      <c r="H34" s="23"/>
    </row>
    <row r="35" spans="1:8" ht="12.75">
      <c r="A35" s="7"/>
      <c r="B35" s="23"/>
      <c r="C35" s="1"/>
      <c r="D35" s="1"/>
      <c r="E35" s="1"/>
      <c r="F35" s="1"/>
      <c r="G35" s="1"/>
      <c r="H35" s="23"/>
    </row>
    <row r="36" spans="1:8" ht="12.75">
      <c r="A36" s="7"/>
      <c r="B36" s="23"/>
      <c r="C36" s="1"/>
      <c r="D36" s="1"/>
      <c r="E36" s="1"/>
      <c r="F36" s="1"/>
      <c r="G36" s="1"/>
      <c r="H36" s="23"/>
    </row>
    <row r="37" spans="1:8" ht="12.75">
      <c r="A37" s="7"/>
      <c r="B37" s="23"/>
      <c r="C37" s="1"/>
      <c r="D37" s="1"/>
      <c r="E37" s="1"/>
      <c r="F37" s="1"/>
      <c r="G37" s="1"/>
      <c r="H37" s="23"/>
    </row>
    <row r="38" spans="1:8" ht="12.75">
      <c r="A38" s="7"/>
      <c r="B38" s="23"/>
      <c r="C38" s="1"/>
      <c r="D38" s="1"/>
      <c r="E38" s="1"/>
      <c r="F38" s="1"/>
      <c r="G38" s="1"/>
      <c r="H38" s="23"/>
    </row>
    <row r="39" spans="1:8" ht="12.75">
      <c r="A39" s="7"/>
      <c r="B39" s="23"/>
      <c r="C39" s="1"/>
      <c r="D39" s="1"/>
      <c r="E39" s="1"/>
      <c r="F39" s="1"/>
      <c r="G39" s="1"/>
      <c r="H39" s="23"/>
    </row>
    <row r="40" spans="1:8" ht="12.75">
      <c r="A40" s="7"/>
      <c r="B40" s="23"/>
      <c r="C40" s="1"/>
      <c r="D40" s="1"/>
      <c r="E40" s="1"/>
      <c r="F40" s="1"/>
      <c r="G40" s="1"/>
      <c r="H40" s="23"/>
    </row>
    <row r="41" spans="1:8" ht="12.75">
      <c r="A41" s="7"/>
      <c r="B41" s="23"/>
      <c r="C41" s="1"/>
      <c r="D41" s="1"/>
      <c r="E41" s="1"/>
      <c r="F41" s="1"/>
      <c r="G41" s="1"/>
      <c r="H41" s="23"/>
    </row>
    <row r="42" spans="1:8" ht="12.75">
      <c r="A42" s="7"/>
      <c r="B42" s="23"/>
      <c r="C42" s="1"/>
      <c r="D42" s="1"/>
      <c r="E42" s="1"/>
      <c r="F42" s="1"/>
      <c r="G42" s="1"/>
      <c r="H42" s="23"/>
    </row>
  </sheetData>
  <sheetProtection/>
  <mergeCells count="18">
    <mergeCell ref="D28:E28"/>
    <mergeCell ref="A1:G1"/>
    <mergeCell ref="C2:G2"/>
    <mergeCell ref="C5:H5"/>
    <mergeCell ref="A3:H3"/>
    <mergeCell ref="A4:H4"/>
    <mergeCell ref="C7:G7"/>
    <mergeCell ref="C6:G6"/>
    <mergeCell ref="A31:G31"/>
    <mergeCell ref="B8:B9"/>
    <mergeCell ref="C8:C9"/>
    <mergeCell ref="D8:D9"/>
    <mergeCell ref="A8:A9"/>
    <mergeCell ref="E8:E9"/>
    <mergeCell ref="F8:F9"/>
    <mergeCell ref="G8:G9"/>
    <mergeCell ref="A27:H27"/>
    <mergeCell ref="H8:H9"/>
  </mergeCells>
  <conditionalFormatting sqref="E29 E21:E22 D20 F17 F15 D14:E14">
    <cfRule type="cellIs" priority="3" dxfId="4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0">
      <selection activeCell="A1" sqref="A1:AN18"/>
    </sheetView>
  </sheetViews>
  <sheetFormatPr defaultColWidth="9.00390625" defaultRowHeight="12.75"/>
  <cols>
    <col min="1" max="1" width="6.375" style="0" customWidth="1"/>
    <col min="2" max="2" width="8.75390625" style="0" customWidth="1"/>
    <col min="3" max="3" width="17.75390625" style="0" customWidth="1"/>
    <col min="4" max="4" width="13.375" style="0" customWidth="1"/>
    <col min="5" max="5" width="9.125" style="0" customWidth="1"/>
    <col min="6" max="6" width="6.25390625" style="0" customWidth="1"/>
    <col min="7" max="7" width="6.75390625" style="0" customWidth="1"/>
    <col min="8" max="8" width="7.75390625" style="56" customWidth="1"/>
    <col min="9" max="9" width="11.125" style="0" customWidth="1"/>
    <col min="10" max="10" width="11.00390625" style="0" customWidth="1"/>
    <col min="11" max="11" width="7.875" style="0" customWidth="1"/>
    <col min="12" max="12" width="11.375" style="0" customWidth="1"/>
    <col min="13" max="14" width="9.875" style="0" customWidth="1"/>
    <col min="15" max="15" width="11.375" style="0" customWidth="1"/>
    <col min="16" max="16" width="6.625" style="0" customWidth="1"/>
    <col min="17" max="17" width="8.75390625" style="0" customWidth="1"/>
    <col min="18" max="18" width="10.00390625" style="0" customWidth="1"/>
    <col min="22" max="22" width="8.75390625" style="86" customWidth="1"/>
    <col min="23" max="23" width="17.75390625" style="0" customWidth="1"/>
    <col min="24" max="24" width="13.375" style="0" customWidth="1"/>
    <col min="25" max="25" width="9.125" style="0" customWidth="1"/>
    <col min="26" max="26" width="6.25390625" style="0" customWidth="1"/>
    <col min="27" max="27" width="6.75390625" style="0" customWidth="1"/>
    <col min="28" max="28" width="7.75390625" style="56" customWidth="1"/>
    <col min="29" max="29" width="11.125" style="0" customWidth="1"/>
    <col min="30" max="30" width="11.00390625" style="0" customWidth="1"/>
    <col min="31" max="31" width="7.875" style="0" customWidth="1"/>
    <col min="32" max="32" width="11.375" style="0" customWidth="1"/>
    <col min="33" max="34" width="9.875" style="0" customWidth="1"/>
    <col min="35" max="35" width="8.75390625" style="0" customWidth="1"/>
    <col min="36" max="36" width="10.00390625" style="0" customWidth="1"/>
  </cols>
  <sheetData>
    <row r="1" spans="1:39" s="61" customFormat="1" ht="41.25" customHeight="1" thickBot="1">
      <c r="A1" s="63" t="s">
        <v>0</v>
      </c>
      <c r="B1" s="64" t="s">
        <v>4</v>
      </c>
      <c r="C1" s="65" t="s">
        <v>5</v>
      </c>
      <c r="D1" s="66" t="s">
        <v>1</v>
      </c>
      <c r="E1" s="65" t="s">
        <v>7</v>
      </c>
      <c r="F1" s="65" t="s">
        <v>83</v>
      </c>
      <c r="G1" s="65" t="s">
        <v>84</v>
      </c>
      <c r="H1" s="67" t="s">
        <v>91</v>
      </c>
      <c r="I1" s="65" t="s">
        <v>85</v>
      </c>
      <c r="J1" s="65" t="s">
        <v>86</v>
      </c>
      <c r="K1" s="65" t="s">
        <v>90</v>
      </c>
      <c r="L1" s="65" t="s">
        <v>88</v>
      </c>
      <c r="M1" s="65" t="s">
        <v>103</v>
      </c>
      <c r="N1" s="65" t="s">
        <v>92</v>
      </c>
      <c r="O1" s="65" t="s">
        <v>89</v>
      </c>
      <c r="P1" s="65" t="s">
        <v>87</v>
      </c>
      <c r="Q1" s="65" t="s">
        <v>94</v>
      </c>
      <c r="R1" s="65" t="s">
        <v>95</v>
      </c>
      <c r="S1" s="68" t="s">
        <v>96</v>
      </c>
      <c r="T1" s="61" t="s">
        <v>114</v>
      </c>
      <c r="V1" s="87" t="s">
        <v>4</v>
      </c>
      <c r="W1" s="65" t="s">
        <v>5</v>
      </c>
      <c r="X1" s="66" t="s">
        <v>1</v>
      </c>
      <c r="Y1" s="65" t="s">
        <v>7</v>
      </c>
      <c r="Z1" s="88" t="s">
        <v>118</v>
      </c>
      <c r="AA1" s="88" t="s">
        <v>119</v>
      </c>
      <c r="AB1" s="89" t="s">
        <v>120</v>
      </c>
      <c r="AC1" s="88" t="s">
        <v>121</v>
      </c>
      <c r="AD1" s="88" t="s">
        <v>122</v>
      </c>
      <c r="AE1" s="88" t="s">
        <v>90</v>
      </c>
      <c r="AF1" s="88" t="s">
        <v>88</v>
      </c>
      <c r="AG1" s="88" t="s">
        <v>123</v>
      </c>
      <c r="AH1" s="88" t="s">
        <v>92</v>
      </c>
      <c r="AI1" s="88" t="s">
        <v>94</v>
      </c>
      <c r="AJ1" s="88" t="s">
        <v>95</v>
      </c>
      <c r="AK1" s="88" t="s">
        <v>96</v>
      </c>
      <c r="AL1" s="88" t="s">
        <v>114</v>
      </c>
      <c r="AM1" s="61" t="s">
        <v>126</v>
      </c>
    </row>
    <row r="2" spans="1:39" ht="38.25">
      <c r="A2" s="46">
        <v>5</v>
      </c>
      <c r="B2" s="47">
        <v>207</v>
      </c>
      <c r="C2" s="38" t="s">
        <v>69</v>
      </c>
      <c r="D2" s="90" t="s">
        <v>70</v>
      </c>
      <c r="E2" s="91" t="s">
        <v>12</v>
      </c>
      <c r="F2" s="55">
        <v>0.734722222222223</v>
      </c>
      <c r="G2" s="55">
        <f aca="true" t="shared" si="0" ref="G2:G13">F2</f>
        <v>0.734722222222223</v>
      </c>
      <c r="H2" s="55">
        <f aca="true" t="shared" si="1" ref="H2:H16">IF(G2&gt;=F2,G2-F2,(F2-G2)*2)</f>
        <v>0</v>
      </c>
      <c r="I2" s="55">
        <v>0.738194444444445</v>
      </c>
      <c r="J2" s="55">
        <f aca="true" t="shared" si="2" ref="J2:J16">I2</f>
        <v>0.738194444444445</v>
      </c>
      <c r="K2" s="55">
        <f aca="true" t="shared" si="3" ref="K2:K16">IF(J2&gt;=I2,J2-I2,(I2-J2)*2)</f>
        <v>0</v>
      </c>
      <c r="L2" s="51">
        <v>0.748599537037037</v>
      </c>
      <c r="M2" s="51">
        <v>0.7418287037037037</v>
      </c>
      <c r="N2" s="55">
        <f aca="true" t="shared" si="4" ref="N2:N16">IF(L2&lt;M2,TIMEVALUE("00:15:00"),0)</f>
        <v>0</v>
      </c>
      <c r="O2" s="51">
        <f aca="true" t="shared" si="5" ref="O2:O16">L2</f>
        <v>0.748599537037037</v>
      </c>
      <c r="P2" s="55"/>
      <c r="Q2" s="51">
        <f aca="true" t="shared" si="6" ref="Q2:Q16">M2-J2</f>
        <v>0.003634259259258643</v>
      </c>
      <c r="R2" s="55">
        <f aca="true" t="shared" si="7" ref="R2:R16">N2+K2+H2</f>
        <v>0</v>
      </c>
      <c r="S2" s="51">
        <f aca="true" t="shared" si="8" ref="S2:S16">Q2+N2</f>
        <v>0.003634259259258643</v>
      </c>
      <c r="T2" s="58">
        <f aca="true" t="shared" si="9" ref="T2:T16">S2+R2</f>
        <v>0.003634259259258643</v>
      </c>
      <c r="U2" s="58"/>
      <c r="V2" s="85">
        <v>207</v>
      </c>
      <c r="W2" s="38" t="s">
        <v>69</v>
      </c>
      <c r="X2" s="90" t="s">
        <v>70</v>
      </c>
      <c r="Y2" s="91" t="s">
        <v>12</v>
      </c>
      <c r="Z2" s="57"/>
      <c r="AA2" s="57"/>
      <c r="AB2" s="57"/>
      <c r="AC2" s="57"/>
      <c r="AD2" s="57"/>
      <c r="AE2" s="57"/>
      <c r="AF2" s="52"/>
      <c r="AG2" s="52"/>
      <c r="AH2" s="57"/>
      <c r="AI2" s="52"/>
      <c r="AJ2" s="57"/>
      <c r="AK2" s="52"/>
      <c r="AL2" s="52">
        <f aca="true" t="shared" si="10" ref="AL2:AL16">AJ2+AI2</f>
        <v>0</v>
      </c>
      <c r="AM2" s="58">
        <f aca="true" t="shared" si="11" ref="AM2:AM16">AL2+T2</f>
        <v>0.003634259259258643</v>
      </c>
    </row>
    <row r="3" spans="1:39" ht="25.5">
      <c r="A3" s="62">
        <v>7</v>
      </c>
      <c r="B3" s="48">
        <v>211</v>
      </c>
      <c r="C3" s="8" t="s">
        <v>39</v>
      </c>
      <c r="D3" s="8" t="s">
        <v>13</v>
      </c>
      <c r="E3" s="45" t="s">
        <v>15</v>
      </c>
      <c r="F3" s="57">
        <v>0.737500000000001</v>
      </c>
      <c r="G3" s="55">
        <f t="shared" si="0"/>
        <v>0.737500000000001</v>
      </c>
      <c r="H3" s="55">
        <f t="shared" si="1"/>
        <v>0</v>
      </c>
      <c r="I3" s="57">
        <v>0.740972222222223</v>
      </c>
      <c r="J3" s="55">
        <f t="shared" si="2"/>
        <v>0.740972222222223</v>
      </c>
      <c r="K3" s="55">
        <f t="shared" si="3"/>
        <v>0</v>
      </c>
      <c r="L3" s="52">
        <v>0.751377314814814</v>
      </c>
      <c r="M3" s="52">
        <v>0.7441087962962962</v>
      </c>
      <c r="N3" s="55">
        <f t="shared" si="4"/>
        <v>0</v>
      </c>
      <c r="O3" s="51">
        <f t="shared" si="5"/>
        <v>0.751377314814814</v>
      </c>
      <c r="P3" s="57"/>
      <c r="Q3" s="51">
        <f t="shared" si="6"/>
        <v>0.003136574074073195</v>
      </c>
      <c r="R3" s="55">
        <f t="shared" si="7"/>
        <v>0</v>
      </c>
      <c r="S3" s="51">
        <f t="shared" si="8"/>
        <v>0.003136574074073195</v>
      </c>
      <c r="T3" s="58">
        <f t="shared" si="9"/>
        <v>0.003136574074073195</v>
      </c>
      <c r="U3" s="58"/>
      <c r="V3" s="85">
        <v>211</v>
      </c>
      <c r="W3" s="8" t="s">
        <v>39</v>
      </c>
      <c r="X3" s="8" t="s">
        <v>13</v>
      </c>
      <c r="Y3" s="45" t="s">
        <v>15</v>
      </c>
      <c r="Z3" s="57">
        <v>0.3923611111111111</v>
      </c>
      <c r="AA3" s="57">
        <f aca="true" t="shared" si="12" ref="AA3:AA8">Z3</f>
        <v>0.3923611111111111</v>
      </c>
      <c r="AB3" s="57">
        <f aca="true" t="shared" si="13" ref="AB3:AB16">IF(AA3&gt;=Z3,AA3-Z3,(Z3-AA3)*2)</f>
        <v>0</v>
      </c>
      <c r="AC3" s="57">
        <v>0.3958333333333333</v>
      </c>
      <c r="AD3" s="57">
        <f aca="true" t="shared" si="14" ref="AD3:AD16">AC3</f>
        <v>0.3958333333333333</v>
      </c>
      <c r="AE3" s="57">
        <f aca="true" t="shared" si="15" ref="AE3:AE16">IF(AD3&gt;=AC3,AD3-AC3,(AC3-AD3)*2)</f>
        <v>0</v>
      </c>
      <c r="AF3" s="52">
        <v>0.6458217592592593</v>
      </c>
      <c r="AG3" s="52">
        <v>0.5541898148148149</v>
      </c>
      <c r="AH3" s="57">
        <f aca="true" t="shared" si="16" ref="AH3:AH9">IF(AF3&lt;AG3,TIMEVALUE("00:15:00"),0)</f>
        <v>0</v>
      </c>
      <c r="AI3" s="52">
        <f aca="true" t="shared" si="17" ref="AI3:AI16">AG3-AD3</f>
        <v>0.15835648148148157</v>
      </c>
      <c r="AJ3" s="57">
        <f aca="true" t="shared" si="18" ref="AJ3:AJ16">AH3+AE3+AB3</f>
        <v>0</v>
      </c>
      <c r="AK3" s="52">
        <f aca="true" t="shared" si="19" ref="AK3:AK16">AI3+AH3</f>
        <v>0.15835648148148157</v>
      </c>
      <c r="AL3" s="52">
        <f t="shared" si="10"/>
        <v>0.15835648148148157</v>
      </c>
      <c r="AM3" s="58">
        <f t="shared" si="11"/>
        <v>0.16149305555555477</v>
      </c>
    </row>
    <row r="4" spans="1:39" ht="25.5">
      <c r="A4" s="62">
        <v>10</v>
      </c>
      <c r="B4" s="48">
        <v>218</v>
      </c>
      <c r="C4" s="45" t="s">
        <v>19</v>
      </c>
      <c r="D4" s="45" t="s">
        <v>20</v>
      </c>
      <c r="E4" s="49" t="s">
        <v>3</v>
      </c>
      <c r="F4" s="57">
        <v>0.741666666666668</v>
      </c>
      <c r="G4" s="55">
        <f t="shared" si="0"/>
        <v>0.741666666666668</v>
      </c>
      <c r="H4" s="55">
        <f t="shared" si="1"/>
        <v>0</v>
      </c>
      <c r="I4" s="55">
        <v>0.74513888888889</v>
      </c>
      <c r="J4" s="55">
        <f t="shared" si="2"/>
        <v>0.74513888888889</v>
      </c>
      <c r="K4" s="55">
        <f t="shared" si="3"/>
        <v>0</v>
      </c>
      <c r="L4" s="51">
        <v>0.75554398148148</v>
      </c>
      <c r="M4" s="52">
        <v>0.7484375</v>
      </c>
      <c r="N4" s="55">
        <f t="shared" si="4"/>
        <v>0</v>
      </c>
      <c r="O4" s="51">
        <f t="shared" si="5"/>
        <v>0.75554398148148</v>
      </c>
      <c r="P4" s="57"/>
      <c r="Q4" s="51">
        <f t="shared" si="6"/>
        <v>0.0032986111111099614</v>
      </c>
      <c r="R4" s="55">
        <f t="shared" si="7"/>
        <v>0</v>
      </c>
      <c r="S4" s="51">
        <f t="shared" si="8"/>
        <v>0.0032986111111099614</v>
      </c>
      <c r="T4" s="58">
        <f t="shared" si="9"/>
        <v>0.0032986111111099614</v>
      </c>
      <c r="U4" s="58"/>
      <c r="V4" s="85">
        <v>218</v>
      </c>
      <c r="W4" s="45" t="s">
        <v>19</v>
      </c>
      <c r="X4" s="45" t="s">
        <v>20</v>
      </c>
      <c r="Y4" s="49" t="s">
        <v>3</v>
      </c>
      <c r="Z4" s="57">
        <v>0.396527777777778</v>
      </c>
      <c r="AA4" s="57">
        <f t="shared" si="12"/>
        <v>0.396527777777778</v>
      </c>
      <c r="AB4" s="57">
        <f t="shared" si="13"/>
        <v>0</v>
      </c>
      <c r="AC4" s="57">
        <v>0.4</v>
      </c>
      <c r="AD4" s="57">
        <f t="shared" si="14"/>
        <v>0.4</v>
      </c>
      <c r="AE4" s="57">
        <f t="shared" si="15"/>
        <v>0</v>
      </c>
      <c r="AF4" s="52">
        <v>0.649988425925926</v>
      </c>
      <c r="AG4" s="52">
        <v>0.5599074074074074</v>
      </c>
      <c r="AH4" s="57">
        <f t="shared" si="16"/>
        <v>0</v>
      </c>
      <c r="AI4" s="52">
        <f t="shared" si="17"/>
        <v>0.1599074074074074</v>
      </c>
      <c r="AJ4" s="57">
        <f t="shared" si="18"/>
        <v>0</v>
      </c>
      <c r="AK4" s="52">
        <f t="shared" si="19"/>
        <v>0.1599074074074074</v>
      </c>
      <c r="AL4" s="52">
        <f t="shared" si="10"/>
        <v>0.1599074074074074</v>
      </c>
      <c r="AM4" s="58">
        <f t="shared" si="11"/>
        <v>0.16320601851851735</v>
      </c>
    </row>
    <row r="5" spans="1:39" ht="38.25">
      <c r="A5" s="62">
        <v>2</v>
      </c>
      <c r="B5" s="48">
        <v>205</v>
      </c>
      <c r="C5" s="8" t="s">
        <v>27</v>
      </c>
      <c r="D5" s="53" t="s">
        <v>55</v>
      </c>
      <c r="E5" s="49" t="s">
        <v>12</v>
      </c>
      <c r="F5" s="55">
        <v>0.7305555555555556</v>
      </c>
      <c r="G5" s="55">
        <f t="shared" si="0"/>
        <v>0.7305555555555556</v>
      </c>
      <c r="H5" s="55">
        <f t="shared" si="1"/>
        <v>0</v>
      </c>
      <c r="I5" s="57">
        <v>0.7340277777777778</v>
      </c>
      <c r="J5" s="55">
        <f t="shared" si="2"/>
        <v>0.7340277777777778</v>
      </c>
      <c r="K5" s="55">
        <f t="shared" si="3"/>
        <v>0</v>
      </c>
      <c r="L5" s="52">
        <v>0.7444328703703703</v>
      </c>
      <c r="M5" s="52">
        <v>0.7372685185185185</v>
      </c>
      <c r="N5" s="55">
        <f t="shared" si="4"/>
        <v>0</v>
      </c>
      <c r="O5" s="51">
        <f t="shared" si="5"/>
        <v>0.7444328703703703</v>
      </c>
      <c r="P5" s="57"/>
      <c r="Q5" s="51">
        <f t="shared" si="6"/>
        <v>0.003240740740740655</v>
      </c>
      <c r="R5" s="55">
        <f t="shared" si="7"/>
        <v>0</v>
      </c>
      <c r="S5" s="51">
        <f t="shared" si="8"/>
        <v>0.003240740740740655</v>
      </c>
      <c r="T5" s="58">
        <f t="shared" si="9"/>
        <v>0.003240740740740655</v>
      </c>
      <c r="U5" s="58"/>
      <c r="V5" s="85">
        <v>205</v>
      </c>
      <c r="W5" s="8" t="s">
        <v>27</v>
      </c>
      <c r="X5" s="53" t="s">
        <v>55</v>
      </c>
      <c r="Y5" s="49" t="s">
        <v>12</v>
      </c>
      <c r="Z5" s="57">
        <v>0.395138888888889</v>
      </c>
      <c r="AA5" s="57">
        <f t="shared" si="12"/>
        <v>0.395138888888889</v>
      </c>
      <c r="AB5" s="57">
        <f t="shared" si="13"/>
        <v>0</v>
      </c>
      <c r="AC5" s="57">
        <v>0.398611111111111</v>
      </c>
      <c r="AD5" s="57">
        <f t="shared" si="14"/>
        <v>0.398611111111111</v>
      </c>
      <c r="AE5" s="57">
        <f t="shared" si="15"/>
        <v>0</v>
      </c>
      <c r="AF5" s="52">
        <v>0.648599537037037</v>
      </c>
      <c r="AG5" s="52">
        <v>0.5588888888888889</v>
      </c>
      <c r="AH5" s="57">
        <f t="shared" si="16"/>
        <v>0</v>
      </c>
      <c r="AI5" s="52">
        <f t="shared" si="17"/>
        <v>0.16027777777777785</v>
      </c>
      <c r="AJ5" s="57">
        <f t="shared" si="18"/>
        <v>0</v>
      </c>
      <c r="AK5" s="52">
        <f t="shared" si="19"/>
        <v>0.16027777777777785</v>
      </c>
      <c r="AL5" s="52">
        <f t="shared" si="10"/>
        <v>0.16027777777777785</v>
      </c>
      <c r="AM5" s="58">
        <f t="shared" si="11"/>
        <v>0.1635185185185185</v>
      </c>
    </row>
    <row r="6" spans="1:39" ht="25.5">
      <c r="A6" s="62">
        <v>9</v>
      </c>
      <c r="B6" s="48">
        <v>208</v>
      </c>
      <c r="C6" s="8" t="s">
        <v>101</v>
      </c>
      <c r="D6" s="50" t="s">
        <v>102</v>
      </c>
      <c r="E6" s="48" t="s">
        <v>15</v>
      </c>
      <c r="F6" s="57">
        <v>0.740277777777779</v>
      </c>
      <c r="G6" s="55">
        <f t="shared" si="0"/>
        <v>0.740277777777779</v>
      </c>
      <c r="H6" s="55">
        <f t="shared" si="1"/>
        <v>0</v>
      </c>
      <c r="I6" s="55">
        <v>0.743750000000001</v>
      </c>
      <c r="J6" s="55">
        <f t="shared" si="2"/>
        <v>0.743750000000001</v>
      </c>
      <c r="K6" s="55">
        <f t="shared" si="3"/>
        <v>0</v>
      </c>
      <c r="L6" s="51">
        <v>0.754155092592592</v>
      </c>
      <c r="M6" s="69">
        <v>0.7469444444444444</v>
      </c>
      <c r="N6" s="55">
        <f t="shared" si="4"/>
        <v>0</v>
      </c>
      <c r="O6" s="51">
        <f t="shared" si="5"/>
        <v>0.754155092592592</v>
      </c>
      <c r="P6" s="50"/>
      <c r="Q6" s="51">
        <f t="shared" si="6"/>
        <v>0.0031944444444433895</v>
      </c>
      <c r="R6" s="55">
        <f t="shared" si="7"/>
        <v>0</v>
      </c>
      <c r="S6" s="51">
        <f t="shared" si="8"/>
        <v>0.0031944444444433895</v>
      </c>
      <c r="T6" s="58">
        <f t="shared" si="9"/>
        <v>0.0031944444444433895</v>
      </c>
      <c r="U6" s="58"/>
      <c r="V6" s="85">
        <v>208</v>
      </c>
      <c r="W6" s="8" t="s">
        <v>101</v>
      </c>
      <c r="X6" s="50" t="s">
        <v>102</v>
      </c>
      <c r="Y6" s="48" t="s">
        <v>15</v>
      </c>
      <c r="Z6" s="57">
        <v>0.39375</v>
      </c>
      <c r="AA6" s="57">
        <f t="shared" si="12"/>
        <v>0.39375</v>
      </c>
      <c r="AB6" s="57">
        <f t="shared" si="13"/>
        <v>0</v>
      </c>
      <c r="AC6" s="57">
        <v>0.3972222222222222</v>
      </c>
      <c r="AD6" s="57">
        <f t="shared" si="14"/>
        <v>0.3972222222222222</v>
      </c>
      <c r="AE6" s="57">
        <f t="shared" si="15"/>
        <v>0</v>
      </c>
      <c r="AF6" s="52">
        <v>0.6472106481481482</v>
      </c>
      <c r="AG6" s="69">
        <v>0.5779050925925926</v>
      </c>
      <c r="AH6" s="57">
        <f t="shared" si="16"/>
        <v>0</v>
      </c>
      <c r="AI6" s="52">
        <f t="shared" si="17"/>
        <v>0.1806828703703704</v>
      </c>
      <c r="AJ6" s="57">
        <f t="shared" si="18"/>
        <v>0</v>
      </c>
      <c r="AK6" s="52">
        <f t="shared" si="19"/>
        <v>0.1806828703703704</v>
      </c>
      <c r="AL6" s="52">
        <f t="shared" si="10"/>
        <v>0.1806828703703704</v>
      </c>
      <c r="AM6" s="58">
        <f t="shared" si="11"/>
        <v>0.18387731481481379</v>
      </c>
    </row>
    <row r="7" spans="1:39" ht="38.25">
      <c r="A7" s="62">
        <v>4</v>
      </c>
      <c r="B7" s="48">
        <v>204</v>
      </c>
      <c r="C7" s="8" t="s">
        <v>50</v>
      </c>
      <c r="D7" s="53" t="s">
        <v>52</v>
      </c>
      <c r="E7" s="49" t="s">
        <v>12</v>
      </c>
      <c r="F7" s="57">
        <v>0.733333333333334</v>
      </c>
      <c r="G7" s="55">
        <f t="shared" si="0"/>
        <v>0.733333333333334</v>
      </c>
      <c r="H7" s="55">
        <f t="shared" si="1"/>
        <v>0</v>
      </c>
      <c r="I7" s="57">
        <v>0.736805555555556</v>
      </c>
      <c r="J7" s="55">
        <f t="shared" si="2"/>
        <v>0.736805555555556</v>
      </c>
      <c r="K7" s="55">
        <f t="shared" si="3"/>
        <v>0</v>
      </c>
      <c r="L7" s="52">
        <v>0.747210648148148</v>
      </c>
      <c r="M7" s="52">
        <v>0.7446296296296296</v>
      </c>
      <c r="N7" s="55">
        <f t="shared" si="4"/>
        <v>0</v>
      </c>
      <c r="O7" s="51">
        <f t="shared" si="5"/>
        <v>0.747210648148148</v>
      </c>
      <c r="P7" s="57"/>
      <c r="Q7" s="51">
        <f t="shared" si="6"/>
        <v>0.007824074074073595</v>
      </c>
      <c r="R7" s="55">
        <f t="shared" si="7"/>
        <v>0</v>
      </c>
      <c r="S7" s="51">
        <f t="shared" si="8"/>
        <v>0.007824074074073595</v>
      </c>
      <c r="T7" s="58">
        <f t="shared" si="9"/>
        <v>0.007824074074073595</v>
      </c>
      <c r="U7" s="58"/>
      <c r="V7" s="85">
        <v>204</v>
      </c>
      <c r="W7" s="8" t="s">
        <v>50</v>
      </c>
      <c r="X7" s="53" t="s">
        <v>52</v>
      </c>
      <c r="Y7" s="49" t="s">
        <v>12</v>
      </c>
      <c r="Z7" s="57">
        <v>0.411805555555555</v>
      </c>
      <c r="AA7" s="57">
        <f t="shared" si="12"/>
        <v>0.411805555555555</v>
      </c>
      <c r="AB7" s="57">
        <f t="shared" si="13"/>
        <v>0</v>
      </c>
      <c r="AC7" s="57">
        <v>0.415277777777778</v>
      </c>
      <c r="AD7" s="57">
        <f t="shared" si="14"/>
        <v>0.415277777777778</v>
      </c>
      <c r="AE7" s="57">
        <f t="shared" si="15"/>
        <v>0</v>
      </c>
      <c r="AF7" s="52">
        <v>0.665266203703704</v>
      </c>
      <c r="AG7" s="52">
        <v>0.5946527777777778</v>
      </c>
      <c r="AH7" s="57">
        <f t="shared" si="16"/>
        <v>0</v>
      </c>
      <c r="AI7" s="52">
        <f t="shared" si="17"/>
        <v>0.17937499999999978</v>
      </c>
      <c r="AJ7" s="57">
        <f t="shared" si="18"/>
        <v>0</v>
      </c>
      <c r="AK7" s="52">
        <f t="shared" si="19"/>
        <v>0.17937499999999978</v>
      </c>
      <c r="AL7" s="52">
        <f t="shared" si="10"/>
        <v>0.17937499999999978</v>
      </c>
      <c r="AM7" s="58">
        <f t="shared" si="11"/>
        <v>0.18719907407407338</v>
      </c>
    </row>
    <row r="8" spans="1:39" ht="25.5">
      <c r="A8" s="62">
        <v>11</v>
      </c>
      <c r="B8" s="48">
        <v>216</v>
      </c>
      <c r="C8" s="8" t="s">
        <v>24</v>
      </c>
      <c r="D8" s="45" t="s">
        <v>6</v>
      </c>
      <c r="E8" s="48" t="s">
        <v>3</v>
      </c>
      <c r="F8" s="55">
        <v>0.743055555555557</v>
      </c>
      <c r="G8" s="55">
        <f t="shared" si="0"/>
        <v>0.743055555555557</v>
      </c>
      <c r="H8" s="55">
        <f t="shared" si="1"/>
        <v>0</v>
      </c>
      <c r="I8" s="55">
        <v>0.746527777777779</v>
      </c>
      <c r="J8" s="55">
        <f t="shared" si="2"/>
        <v>0.746527777777779</v>
      </c>
      <c r="K8" s="55">
        <f t="shared" si="3"/>
        <v>0</v>
      </c>
      <c r="L8" s="51">
        <v>0.756932870370369</v>
      </c>
      <c r="M8" s="52">
        <v>0.7498726851851852</v>
      </c>
      <c r="N8" s="55">
        <f t="shared" si="4"/>
        <v>0</v>
      </c>
      <c r="O8" s="51">
        <f t="shared" si="5"/>
        <v>0.756932870370369</v>
      </c>
      <c r="P8" s="57"/>
      <c r="Q8" s="51">
        <f t="shared" si="6"/>
        <v>0.003344907407406228</v>
      </c>
      <c r="R8" s="55">
        <f t="shared" si="7"/>
        <v>0</v>
      </c>
      <c r="S8" s="51">
        <f t="shared" si="8"/>
        <v>0.003344907407406228</v>
      </c>
      <c r="T8" s="58">
        <f t="shared" si="9"/>
        <v>0.003344907407406228</v>
      </c>
      <c r="U8" s="58"/>
      <c r="V8" s="85">
        <v>216</v>
      </c>
      <c r="W8" s="8" t="s">
        <v>24</v>
      </c>
      <c r="X8" s="45" t="s">
        <v>6</v>
      </c>
      <c r="Y8" s="48" t="s">
        <v>3</v>
      </c>
      <c r="Z8" s="57">
        <v>0.399305555555556</v>
      </c>
      <c r="AA8" s="57">
        <f t="shared" si="12"/>
        <v>0.399305555555556</v>
      </c>
      <c r="AB8" s="57">
        <f t="shared" si="13"/>
        <v>0</v>
      </c>
      <c r="AC8" s="57">
        <v>0.402777777777778</v>
      </c>
      <c r="AD8" s="57">
        <f t="shared" si="14"/>
        <v>0.402777777777778</v>
      </c>
      <c r="AE8" s="57">
        <f t="shared" si="15"/>
        <v>0</v>
      </c>
      <c r="AF8" s="52">
        <v>0.652766203703704</v>
      </c>
      <c r="AG8" s="52">
        <v>0.5887152777777778</v>
      </c>
      <c r="AH8" s="57">
        <f t="shared" si="16"/>
        <v>0</v>
      </c>
      <c r="AI8" s="52">
        <f t="shared" si="17"/>
        <v>0.18593749999999976</v>
      </c>
      <c r="AJ8" s="57">
        <f t="shared" si="18"/>
        <v>0</v>
      </c>
      <c r="AK8" s="52">
        <f t="shared" si="19"/>
        <v>0.18593749999999976</v>
      </c>
      <c r="AL8" s="52">
        <f t="shared" si="10"/>
        <v>0.18593749999999976</v>
      </c>
      <c r="AM8" s="58">
        <f t="shared" si="11"/>
        <v>0.18928240740740598</v>
      </c>
    </row>
    <row r="9" spans="1:39" ht="25.5">
      <c r="A9" s="62">
        <v>6</v>
      </c>
      <c r="B9" s="48">
        <v>220</v>
      </c>
      <c r="C9" s="8" t="s">
        <v>99</v>
      </c>
      <c r="D9" s="32" t="s">
        <v>100</v>
      </c>
      <c r="E9" s="49" t="s">
        <v>12</v>
      </c>
      <c r="F9" s="57">
        <v>0.736111111111112</v>
      </c>
      <c r="G9" s="55">
        <f t="shared" si="0"/>
        <v>0.736111111111112</v>
      </c>
      <c r="H9" s="55">
        <f t="shared" si="1"/>
        <v>0</v>
      </c>
      <c r="I9" s="57">
        <v>0.739583333333334</v>
      </c>
      <c r="J9" s="55">
        <f t="shared" si="2"/>
        <v>0.739583333333334</v>
      </c>
      <c r="K9" s="55">
        <f t="shared" si="3"/>
        <v>0</v>
      </c>
      <c r="L9" s="52">
        <v>0.749988425925925</v>
      </c>
      <c r="M9" s="52">
        <v>0.7433101851851852</v>
      </c>
      <c r="N9" s="55">
        <f t="shared" si="4"/>
        <v>0</v>
      </c>
      <c r="O9" s="51">
        <f t="shared" si="5"/>
        <v>0.749988425925925</v>
      </c>
      <c r="P9" s="57"/>
      <c r="Q9" s="51">
        <f t="shared" si="6"/>
        <v>0.003726851851851176</v>
      </c>
      <c r="R9" s="55">
        <f t="shared" si="7"/>
        <v>0</v>
      </c>
      <c r="S9" s="51">
        <f t="shared" si="8"/>
        <v>0.003726851851851176</v>
      </c>
      <c r="T9" s="58">
        <f t="shared" si="9"/>
        <v>0.003726851851851176</v>
      </c>
      <c r="U9" s="58"/>
      <c r="V9" s="85">
        <v>220</v>
      </c>
      <c r="W9" s="8" t="s">
        <v>99</v>
      </c>
      <c r="X9" s="32" t="s">
        <v>100</v>
      </c>
      <c r="Y9" s="49" t="s">
        <v>12</v>
      </c>
      <c r="Z9" s="57">
        <v>0.404861111111111</v>
      </c>
      <c r="AA9" s="57">
        <v>0.4041666666666666</v>
      </c>
      <c r="AB9" s="57">
        <f t="shared" si="13"/>
        <v>0.001388888888888773</v>
      </c>
      <c r="AC9" s="57">
        <v>0.408333333333333</v>
      </c>
      <c r="AD9" s="57">
        <f t="shared" si="14"/>
        <v>0.408333333333333</v>
      </c>
      <c r="AE9" s="57">
        <f t="shared" si="15"/>
        <v>0</v>
      </c>
      <c r="AF9" s="52">
        <v>0.658321759259259</v>
      </c>
      <c r="AG9" s="52">
        <v>0.5959375</v>
      </c>
      <c r="AH9" s="57">
        <f t="shared" si="16"/>
        <v>0</v>
      </c>
      <c r="AI9" s="52">
        <f t="shared" si="17"/>
        <v>0.18760416666666702</v>
      </c>
      <c r="AJ9" s="57">
        <f t="shared" si="18"/>
        <v>0.001388888888888773</v>
      </c>
      <c r="AK9" s="52">
        <f t="shared" si="19"/>
        <v>0.18760416666666702</v>
      </c>
      <c r="AL9" s="52">
        <f t="shared" si="10"/>
        <v>0.1889930555555558</v>
      </c>
      <c r="AM9" s="58">
        <f t="shared" si="11"/>
        <v>0.19271990740740697</v>
      </c>
    </row>
    <row r="10" spans="1:39" ht="25.5">
      <c r="A10" s="62">
        <v>1</v>
      </c>
      <c r="B10" s="48">
        <v>203</v>
      </c>
      <c r="C10" s="8" t="s">
        <v>42</v>
      </c>
      <c r="D10" s="32" t="s">
        <v>53</v>
      </c>
      <c r="E10" s="49" t="s">
        <v>12</v>
      </c>
      <c r="F10" s="57">
        <v>0.7291666666666666</v>
      </c>
      <c r="G10" s="55">
        <f t="shared" si="0"/>
        <v>0.7291666666666666</v>
      </c>
      <c r="H10" s="55">
        <f t="shared" si="1"/>
        <v>0</v>
      </c>
      <c r="I10" s="55">
        <v>0.7326388888888888</v>
      </c>
      <c r="J10" s="55">
        <f t="shared" si="2"/>
        <v>0.7326388888888888</v>
      </c>
      <c r="K10" s="55">
        <f t="shared" si="3"/>
        <v>0</v>
      </c>
      <c r="L10" s="51">
        <v>0.7430439814814815</v>
      </c>
      <c r="M10" s="52">
        <v>0.7359953703703703</v>
      </c>
      <c r="N10" s="55">
        <f t="shared" si="4"/>
        <v>0</v>
      </c>
      <c r="O10" s="51">
        <f t="shared" si="5"/>
        <v>0.7430439814814815</v>
      </c>
      <c r="P10" s="57"/>
      <c r="Q10" s="51">
        <f t="shared" si="6"/>
        <v>0.003356481481481488</v>
      </c>
      <c r="R10" s="55">
        <f t="shared" si="7"/>
        <v>0</v>
      </c>
      <c r="S10" s="51">
        <f t="shared" si="8"/>
        <v>0.003356481481481488</v>
      </c>
      <c r="T10" s="58">
        <f t="shared" si="9"/>
        <v>0.003356481481481488</v>
      </c>
      <c r="U10" s="58"/>
      <c r="V10" s="85">
        <v>203</v>
      </c>
      <c r="W10" s="8" t="s">
        <v>42</v>
      </c>
      <c r="X10" s="32" t="s">
        <v>53</v>
      </c>
      <c r="Y10" s="49" t="s">
        <v>12</v>
      </c>
      <c r="Z10" s="57">
        <v>0.400694444444444</v>
      </c>
      <c r="AA10" s="57">
        <f aca="true" t="shared" si="20" ref="AA10:AA16">Z10</f>
        <v>0.400694444444444</v>
      </c>
      <c r="AB10" s="57">
        <f t="shared" si="13"/>
        <v>0</v>
      </c>
      <c r="AC10" s="57">
        <v>0.404166666666667</v>
      </c>
      <c r="AD10" s="57">
        <f t="shared" si="14"/>
        <v>0.404166666666667</v>
      </c>
      <c r="AE10" s="57">
        <f t="shared" si="15"/>
        <v>0</v>
      </c>
      <c r="AF10" s="52">
        <v>0.654155092592593</v>
      </c>
      <c r="AG10" s="52">
        <v>0.5567361111111111</v>
      </c>
      <c r="AH10" s="57">
        <v>0.08333333333333333</v>
      </c>
      <c r="AI10" s="52">
        <f t="shared" si="17"/>
        <v>0.1525694444444441</v>
      </c>
      <c r="AJ10" s="57">
        <f t="shared" si="18"/>
        <v>0.08333333333333333</v>
      </c>
      <c r="AK10" s="52">
        <f t="shared" si="19"/>
        <v>0.2359027777777774</v>
      </c>
      <c r="AL10" s="52">
        <f t="shared" si="10"/>
        <v>0.2359027777777774</v>
      </c>
      <c r="AM10" s="58">
        <f t="shared" si="11"/>
        <v>0.2392592592592589</v>
      </c>
    </row>
    <row r="11" spans="1:39" ht="25.5">
      <c r="A11" s="62">
        <v>3</v>
      </c>
      <c r="B11" s="48">
        <v>206</v>
      </c>
      <c r="C11" s="8" t="s">
        <v>117</v>
      </c>
      <c r="D11" s="8" t="s">
        <v>38</v>
      </c>
      <c r="E11" s="49" t="s">
        <v>12</v>
      </c>
      <c r="F11" s="55">
        <v>0.7319444444444444</v>
      </c>
      <c r="G11" s="55">
        <f t="shared" si="0"/>
        <v>0.7319444444444444</v>
      </c>
      <c r="H11" s="55">
        <f t="shared" si="1"/>
        <v>0</v>
      </c>
      <c r="I11" s="57">
        <v>0.735416666666667</v>
      </c>
      <c r="J11" s="55">
        <f t="shared" si="2"/>
        <v>0.735416666666667</v>
      </c>
      <c r="K11" s="55">
        <f t="shared" si="3"/>
        <v>0</v>
      </c>
      <c r="L11" s="52">
        <v>0.745821759259259</v>
      </c>
      <c r="M11" s="52">
        <v>0.7395138888888889</v>
      </c>
      <c r="N11" s="55">
        <f t="shared" si="4"/>
        <v>0</v>
      </c>
      <c r="O11" s="51">
        <f t="shared" si="5"/>
        <v>0.745821759259259</v>
      </c>
      <c r="P11" s="57"/>
      <c r="Q11" s="51">
        <f t="shared" si="6"/>
        <v>0.0040972222222218635</v>
      </c>
      <c r="R11" s="55">
        <f t="shared" si="7"/>
        <v>0</v>
      </c>
      <c r="S11" s="51">
        <f t="shared" si="8"/>
        <v>0.0040972222222218635</v>
      </c>
      <c r="T11" s="58">
        <f t="shared" si="9"/>
        <v>0.0040972222222218635</v>
      </c>
      <c r="U11" s="58"/>
      <c r="V11" s="85">
        <v>206</v>
      </c>
      <c r="W11" s="8" t="s">
        <v>117</v>
      </c>
      <c r="X11" s="8" t="s">
        <v>38</v>
      </c>
      <c r="Y11" s="49" t="s">
        <v>12</v>
      </c>
      <c r="Z11" s="57">
        <v>0.409027777777778</v>
      </c>
      <c r="AA11" s="57">
        <f t="shared" si="20"/>
        <v>0.409027777777778</v>
      </c>
      <c r="AB11" s="57">
        <f t="shared" si="13"/>
        <v>0</v>
      </c>
      <c r="AC11" s="57">
        <v>0.4125</v>
      </c>
      <c r="AD11" s="57">
        <f t="shared" si="14"/>
        <v>0.4125</v>
      </c>
      <c r="AE11" s="57">
        <f t="shared" si="15"/>
        <v>0</v>
      </c>
      <c r="AF11" s="52">
        <v>0.662488425925926</v>
      </c>
      <c r="AG11" s="52">
        <v>0.5893981481481482</v>
      </c>
      <c r="AH11" s="57">
        <v>0.08333333333333333</v>
      </c>
      <c r="AI11" s="52">
        <f t="shared" si="17"/>
        <v>0.1768981481481482</v>
      </c>
      <c r="AJ11" s="57">
        <f t="shared" si="18"/>
        <v>0.08333333333333333</v>
      </c>
      <c r="AK11" s="52">
        <f t="shared" si="19"/>
        <v>0.2602314814814815</v>
      </c>
      <c r="AL11" s="52">
        <f t="shared" si="10"/>
        <v>0.2602314814814815</v>
      </c>
      <c r="AM11" s="58">
        <f t="shared" si="11"/>
        <v>0.26432870370370337</v>
      </c>
    </row>
    <row r="12" spans="1:39" ht="51">
      <c r="A12" s="62">
        <v>12</v>
      </c>
      <c r="B12" s="48">
        <v>217</v>
      </c>
      <c r="C12" s="8" t="s">
        <v>116</v>
      </c>
      <c r="D12" s="45" t="s">
        <v>20</v>
      </c>
      <c r="E12" s="49" t="s">
        <v>3</v>
      </c>
      <c r="F12" s="57">
        <v>0.744444444444446</v>
      </c>
      <c r="G12" s="55">
        <f t="shared" si="0"/>
        <v>0.744444444444446</v>
      </c>
      <c r="H12" s="55">
        <f t="shared" si="1"/>
        <v>0</v>
      </c>
      <c r="I12" s="55">
        <v>0.747916666666668</v>
      </c>
      <c r="J12" s="55">
        <f t="shared" si="2"/>
        <v>0.747916666666668</v>
      </c>
      <c r="K12" s="55">
        <f t="shared" si="3"/>
        <v>0</v>
      </c>
      <c r="L12" s="51">
        <v>0.758321759259258</v>
      </c>
      <c r="M12" s="52">
        <v>0.7512500000000001</v>
      </c>
      <c r="N12" s="55">
        <f t="shared" si="4"/>
        <v>0</v>
      </c>
      <c r="O12" s="51">
        <f t="shared" si="5"/>
        <v>0.758321759259258</v>
      </c>
      <c r="P12" s="57"/>
      <c r="Q12" s="51">
        <f t="shared" si="6"/>
        <v>0.003333333333332078</v>
      </c>
      <c r="R12" s="55">
        <f t="shared" si="7"/>
        <v>0</v>
      </c>
      <c r="S12" s="51">
        <f t="shared" si="8"/>
        <v>0.003333333333332078</v>
      </c>
      <c r="T12" s="58">
        <f t="shared" si="9"/>
        <v>0.003333333333332078</v>
      </c>
      <c r="U12" s="58"/>
      <c r="V12" s="85">
        <v>217</v>
      </c>
      <c r="W12" s="8" t="s">
        <v>116</v>
      </c>
      <c r="X12" s="45" t="s">
        <v>20</v>
      </c>
      <c r="Y12" s="49" t="s">
        <v>3</v>
      </c>
      <c r="Z12" s="57">
        <v>0.397916666666667</v>
      </c>
      <c r="AA12" s="57">
        <f t="shared" si="20"/>
        <v>0.397916666666667</v>
      </c>
      <c r="AB12" s="57">
        <f t="shared" si="13"/>
        <v>0</v>
      </c>
      <c r="AC12" s="57">
        <v>0.401388888888889</v>
      </c>
      <c r="AD12" s="57">
        <f t="shared" si="14"/>
        <v>0.401388888888889</v>
      </c>
      <c r="AE12" s="57">
        <f t="shared" si="15"/>
        <v>0</v>
      </c>
      <c r="AF12" s="52">
        <v>0.651377314814815</v>
      </c>
      <c r="AG12" s="52">
        <v>0.6158449074074074</v>
      </c>
      <c r="AH12" s="57">
        <v>0.125</v>
      </c>
      <c r="AI12" s="52">
        <f t="shared" si="17"/>
        <v>0.21445601851851837</v>
      </c>
      <c r="AJ12" s="57">
        <f t="shared" si="18"/>
        <v>0.125</v>
      </c>
      <c r="AK12" s="52">
        <f t="shared" si="19"/>
        <v>0.33945601851851837</v>
      </c>
      <c r="AL12" s="52">
        <f t="shared" si="10"/>
        <v>0.33945601851851837</v>
      </c>
      <c r="AM12" s="58">
        <f t="shared" si="11"/>
        <v>0.34278935185185044</v>
      </c>
    </row>
    <row r="13" spans="1:39" ht="38.25">
      <c r="A13" s="62">
        <v>8</v>
      </c>
      <c r="B13" s="48">
        <v>209</v>
      </c>
      <c r="C13" s="8" t="s">
        <v>57</v>
      </c>
      <c r="D13" s="54" t="s">
        <v>58</v>
      </c>
      <c r="E13" s="48" t="s">
        <v>15</v>
      </c>
      <c r="F13" s="57">
        <v>0.73888888888889</v>
      </c>
      <c r="G13" s="55">
        <f t="shared" si="0"/>
        <v>0.73888888888889</v>
      </c>
      <c r="H13" s="55">
        <f t="shared" si="1"/>
        <v>0</v>
      </c>
      <c r="I13" s="57">
        <v>0.742361111111112</v>
      </c>
      <c r="J13" s="55">
        <f t="shared" si="2"/>
        <v>0.742361111111112</v>
      </c>
      <c r="K13" s="55">
        <f t="shared" si="3"/>
        <v>0</v>
      </c>
      <c r="L13" s="52">
        <v>0.752766203703703</v>
      </c>
      <c r="M13" s="52">
        <v>0.7461689814814815</v>
      </c>
      <c r="N13" s="55">
        <f t="shared" si="4"/>
        <v>0</v>
      </c>
      <c r="O13" s="51">
        <f t="shared" si="5"/>
        <v>0.752766203703703</v>
      </c>
      <c r="P13" s="57"/>
      <c r="Q13" s="51">
        <f t="shared" si="6"/>
        <v>0.0038078703703694483</v>
      </c>
      <c r="R13" s="55">
        <f t="shared" si="7"/>
        <v>0</v>
      </c>
      <c r="S13" s="51">
        <f t="shared" si="8"/>
        <v>0.0038078703703694483</v>
      </c>
      <c r="T13" s="58">
        <f t="shared" si="9"/>
        <v>0.0038078703703694483</v>
      </c>
      <c r="U13" s="58"/>
      <c r="V13" s="85">
        <v>209</v>
      </c>
      <c r="W13" s="8" t="s">
        <v>57</v>
      </c>
      <c r="X13" s="54" t="s">
        <v>58</v>
      </c>
      <c r="Y13" s="48" t="s">
        <v>15</v>
      </c>
      <c r="Z13" s="57">
        <v>0.40625</v>
      </c>
      <c r="AA13" s="57">
        <f t="shared" si="20"/>
        <v>0.40625</v>
      </c>
      <c r="AB13" s="57">
        <f t="shared" si="13"/>
        <v>0</v>
      </c>
      <c r="AC13" s="57">
        <v>0.409722222222222</v>
      </c>
      <c r="AD13" s="57">
        <f t="shared" si="14"/>
        <v>0.409722222222222</v>
      </c>
      <c r="AE13" s="57">
        <f t="shared" si="15"/>
        <v>0</v>
      </c>
      <c r="AF13" s="52">
        <v>0.659710648148148</v>
      </c>
      <c r="AG13" s="52">
        <v>0.5886574074074075</v>
      </c>
      <c r="AH13" s="57">
        <v>0.16666666666666666</v>
      </c>
      <c r="AI13" s="52">
        <f t="shared" si="17"/>
        <v>0.17893518518518547</v>
      </c>
      <c r="AJ13" s="57">
        <f t="shared" si="18"/>
        <v>0.16666666666666666</v>
      </c>
      <c r="AK13" s="52">
        <f t="shared" si="19"/>
        <v>0.3456018518518521</v>
      </c>
      <c r="AL13" s="52">
        <f t="shared" si="10"/>
        <v>0.3456018518518521</v>
      </c>
      <c r="AM13" s="58">
        <f t="shared" si="11"/>
        <v>0.34940972222222155</v>
      </c>
    </row>
    <row r="14" spans="1:39" ht="25.5">
      <c r="A14" s="62">
        <v>15</v>
      </c>
      <c r="B14" s="48">
        <v>219</v>
      </c>
      <c r="C14" s="8" t="s">
        <v>60</v>
      </c>
      <c r="D14" s="8" t="s">
        <v>41</v>
      </c>
      <c r="E14" s="45" t="s">
        <v>3</v>
      </c>
      <c r="F14" s="55">
        <v>0.748611111111113</v>
      </c>
      <c r="G14" s="55">
        <v>0.75</v>
      </c>
      <c r="H14" s="55">
        <f t="shared" si="1"/>
        <v>0.0013888888888869966</v>
      </c>
      <c r="I14" s="55">
        <v>0.752083333333335</v>
      </c>
      <c r="J14" s="55">
        <f t="shared" si="2"/>
        <v>0.752083333333335</v>
      </c>
      <c r="K14" s="55">
        <f t="shared" si="3"/>
        <v>0</v>
      </c>
      <c r="L14" s="51">
        <v>0.762488425925924</v>
      </c>
      <c r="M14" s="52">
        <v>0.7559027777777777</v>
      </c>
      <c r="N14" s="55">
        <f t="shared" si="4"/>
        <v>0</v>
      </c>
      <c r="O14" s="51">
        <f t="shared" si="5"/>
        <v>0.762488425925924</v>
      </c>
      <c r="P14" s="57"/>
      <c r="Q14" s="51">
        <f t="shared" si="6"/>
        <v>0.00381944444444271</v>
      </c>
      <c r="R14" s="55">
        <f t="shared" si="7"/>
        <v>0.0013888888888869966</v>
      </c>
      <c r="S14" s="51">
        <f t="shared" si="8"/>
        <v>0.00381944444444271</v>
      </c>
      <c r="T14" s="58">
        <f t="shared" si="9"/>
        <v>0.005208333333329707</v>
      </c>
      <c r="U14" s="58"/>
      <c r="V14" s="85">
        <v>219</v>
      </c>
      <c r="W14" s="8" t="s">
        <v>60</v>
      </c>
      <c r="X14" s="8" t="s">
        <v>41</v>
      </c>
      <c r="Y14" s="45" t="s">
        <v>3</v>
      </c>
      <c r="Z14" s="57">
        <v>0.407638888888889</v>
      </c>
      <c r="AA14" s="57">
        <f t="shared" si="20"/>
        <v>0.407638888888889</v>
      </c>
      <c r="AB14" s="57">
        <f t="shared" si="13"/>
        <v>0</v>
      </c>
      <c r="AC14" s="57">
        <v>0.411111111111111</v>
      </c>
      <c r="AD14" s="57">
        <f t="shared" si="14"/>
        <v>0.411111111111111</v>
      </c>
      <c r="AE14" s="57">
        <f t="shared" si="15"/>
        <v>0</v>
      </c>
      <c r="AF14" s="52">
        <v>0.661099537037037</v>
      </c>
      <c r="AG14" s="52">
        <v>0.5948263888888888</v>
      </c>
      <c r="AH14" s="57">
        <v>0.25</v>
      </c>
      <c r="AI14" s="52">
        <f t="shared" si="17"/>
        <v>0.18371527777777785</v>
      </c>
      <c r="AJ14" s="57">
        <f t="shared" si="18"/>
        <v>0.25</v>
      </c>
      <c r="AK14" s="52">
        <f t="shared" si="19"/>
        <v>0.43371527777777785</v>
      </c>
      <c r="AL14" s="52">
        <f t="shared" si="10"/>
        <v>0.43371527777777785</v>
      </c>
      <c r="AM14" s="58">
        <f t="shared" si="11"/>
        <v>0.43892361111110756</v>
      </c>
    </row>
    <row r="15" spans="1:39" ht="25.5">
      <c r="A15" s="62">
        <v>14</v>
      </c>
      <c r="B15" s="48">
        <v>215</v>
      </c>
      <c r="C15" s="45" t="s">
        <v>16</v>
      </c>
      <c r="D15" s="53" t="s">
        <v>74</v>
      </c>
      <c r="E15" s="45" t="s">
        <v>3</v>
      </c>
      <c r="F15" s="57">
        <v>0.747222222222224</v>
      </c>
      <c r="G15" s="55">
        <f>F15</f>
        <v>0.747222222222224</v>
      </c>
      <c r="H15" s="55">
        <f t="shared" si="1"/>
        <v>0</v>
      </c>
      <c r="I15" s="57">
        <v>0.750694444444446</v>
      </c>
      <c r="J15" s="55">
        <f t="shared" si="2"/>
        <v>0.750694444444446</v>
      </c>
      <c r="K15" s="55">
        <f t="shared" si="3"/>
        <v>0</v>
      </c>
      <c r="L15" s="52">
        <v>0.761099537037036</v>
      </c>
      <c r="M15" s="52">
        <v>0.7548148148148148</v>
      </c>
      <c r="N15" s="55">
        <f t="shared" si="4"/>
        <v>0</v>
      </c>
      <c r="O15" s="51">
        <f t="shared" si="5"/>
        <v>0.761099537037036</v>
      </c>
      <c r="P15" s="57"/>
      <c r="Q15" s="51">
        <f t="shared" si="6"/>
        <v>0.004120370370368831</v>
      </c>
      <c r="R15" s="55">
        <f t="shared" si="7"/>
        <v>0</v>
      </c>
      <c r="S15" s="51">
        <f t="shared" si="8"/>
        <v>0.004120370370368831</v>
      </c>
      <c r="T15" s="58">
        <f t="shared" si="9"/>
        <v>0.004120370370368831</v>
      </c>
      <c r="U15" s="58"/>
      <c r="V15" s="85">
        <v>215</v>
      </c>
      <c r="W15" s="45" t="s">
        <v>16</v>
      </c>
      <c r="X15" s="53" t="s">
        <v>74</v>
      </c>
      <c r="Y15" s="45" t="s">
        <v>3</v>
      </c>
      <c r="Z15" s="57">
        <v>0.410416666666667</v>
      </c>
      <c r="AA15" s="57">
        <f t="shared" si="20"/>
        <v>0.410416666666667</v>
      </c>
      <c r="AB15" s="57">
        <f t="shared" si="13"/>
        <v>0</v>
      </c>
      <c r="AC15" s="57">
        <v>0.413888888888889</v>
      </c>
      <c r="AD15" s="57">
        <f t="shared" si="14"/>
        <v>0.413888888888889</v>
      </c>
      <c r="AE15" s="57">
        <f t="shared" si="15"/>
        <v>0</v>
      </c>
      <c r="AF15" s="52">
        <v>0.663877314814815</v>
      </c>
      <c r="AG15" s="52">
        <v>0.6077199074074074</v>
      </c>
      <c r="AH15" s="57">
        <v>0.2916666666666667</v>
      </c>
      <c r="AI15" s="52">
        <f t="shared" si="17"/>
        <v>0.19383101851851847</v>
      </c>
      <c r="AJ15" s="57">
        <f t="shared" si="18"/>
        <v>0.2916666666666667</v>
      </c>
      <c r="AK15" s="52">
        <f t="shared" si="19"/>
        <v>0.48549768518518516</v>
      </c>
      <c r="AL15" s="52">
        <f t="shared" si="10"/>
        <v>0.48549768518518516</v>
      </c>
      <c r="AM15" s="58">
        <f t="shared" si="11"/>
        <v>0.489618055555554</v>
      </c>
    </row>
    <row r="16" spans="1:39" ht="25.5">
      <c r="A16" s="62">
        <v>13</v>
      </c>
      <c r="B16" s="48">
        <v>212</v>
      </c>
      <c r="C16" s="8" t="s">
        <v>67</v>
      </c>
      <c r="D16" s="8" t="s">
        <v>20</v>
      </c>
      <c r="E16" s="45" t="s">
        <v>3</v>
      </c>
      <c r="F16" s="57">
        <v>0.745833333333335</v>
      </c>
      <c r="G16" s="55">
        <f>F16</f>
        <v>0.745833333333335</v>
      </c>
      <c r="H16" s="55">
        <f t="shared" si="1"/>
        <v>0</v>
      </c>
      <c r="I16" s="55">
        <v>0.749305555555557</v>
      </c>
      <c r="J16" s="55">
        <f t="shared" si="2"/>
        <v>0.749305555555557</v>
      </c>
      <c r="K16" s="55">
        <f t="shared" si="3"/>
        <v>0</v>
      </c>
      <c r="L16" s="51">
        <v>0.759710648148147</v>
      </c>
      <c r="M16" s="52">
        <v>0.7527777777777778</v>
      </c>
      <c r="N16" s="55">
        <f t="shared" si="4"/>
        <v>0</v>
      </c>
      <c r="O16" s="51">
        <f t="shared" si="5"/>
        <v>0.759710648148147</v>
      </c>
      <c r="P16" s="57"/>
      <c r="Q16" s="51">
        <f t="shared" si="6"/>
        <v>0.0034722222222207666</v>
      </c>
      <c r="R16" s="55">
        <f t="shared" si="7"/>
        <v>0</v>
      </c>
      <c r="S16" s="51">
        <f t="shared" si="8"/>
        <v>0.0034722222222207666</v>
      </c>
      <c r="T16" s="58">
        <f t="shared" si="9"/>
        <v>0.0034722222222207666</v>
      </c>
      <c r="U16" s="58"/>
      <c r="V16" s="85">
        <v>212</v>
      </c>
      <c r="W16" s="8" t="s">
        <v>67</v>
      </c>
      <c r="X16" s="8" t="s">
        <v>20</v>
      </c>
      <c r="Y16" s="45" t="s">
        <v>3</v>
      </c>
      <c r="Z16" s="57">
        <v>0.402083333333333</v>
      </c>
      <c r="AA16" s="57">
        <f t="shared" si="20"/>
        <v>0.402083333333333</v>
      </c>
      <c r="AB16" s="57">
        <f t="shared" si="13"/>
        <v>0</v>
      </c>
      <c r="AC16" s="57">
        <v>0.405555555555556</v>
      </c>
      <c r="AD16" s="57">
        <f t="shared" si="14"/>
        <v>0.405555555555556</v>
      </c>
      <c r="AE16" s="57">
        <f t="shared" si="15"/>
        <v>0</v>
      </c>
      <c r="AF16" s="52">
        <v>0.655543981481482</v>
      </c>
      <c r="AG16" s="52">
        <v>0.6555439814814815</v>
      </c>
      <c r="AH16" s="57">
        <v>0.25</v>
      </c>
      <c r="AI16" s="52">
        <f t="shared" si="17"/>
        <v>0.24998842592592552</v>
      </c>
      <c r="AJ16" s="57">
        <f t="shared" si="18"/>
        <v>0.25</v>
      </c>
      <c r="AK16" s="52">
        <f t="shared" si="19"/>
        <v>0.4999884259259255</v>
      </c>
      <c r="AL16" s="52">
        <f t="shared" si="10"/>
        <v>0.4999884259259255</v>
      </c>
      <c r="AM16" s="58">
        <f t="shared" si="11"/>
        <v>0.5034606481481463</v>
      </c>
    </row>
  </sheetData>
  <sheetProtection/>
  <conditionalFormatting sqref="C6:C7">
    <cfRule type="cellIs" priority="2" dxfId="4" operator="equal" stopIfTrue="1">
      <formula>0</formula>
    </cfRule>
  </conditionalFormatting>
  <conditionalFormatting sqref="W6:W7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7">
      <selection activeCell="N8" sqref="N8"/>
    </sheetView>
  </sheetViews>
  <sheetFormatPr defaultColWidth="9.00390625" defaultRowHeight="12.75"/>
  <cols>
    <col min="1" max="1" width="4.375" style="0" customWidth="1"/>
    <col min="2" max="2" width="6.875" style="0" customWidth="1"/>
    <col min="3" max="3" width="22.25390625" style="0" customWidth="1"/>
    <col min="4" max="4" width="15.875" style="0" customWidth="1"/>
    <col min="5" max="5" width="8.375" style="0" customWidth="1"/>
    <col min="6" max="6" width="12.625" style="0" customWidth="1"/>
  </cols>
  <sheetData>
    <row r="1" spans="1:6" ht="18">
      <c r="A1" s="109"/>
      <c r="B1" s="109"/>
      <c r="C1" s="109"/>
      <c r="D1" s="109"/>
      <c r="E1" s="109"/>
      <c r="F1" s="43"/>
    </row>
    <row r="2" spans="1:10" ht="18.7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9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4.25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2" ht="12.75">
      <c r="A5" s="7"/>
      <c r="B5" s="23"/>
    </row>
    <row r="6" spans="1:10" ht="23.25">
      <c r="A6" s="111" t="s">
        <v>105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76" t="s">
        <v>107</v>
      </c>
      <c r="B7" s="76"/>
      <c r="C7" s="76"/>
      <c r="D7" s="76"/>
      <c r="E7" s="76"/>
      <c r="F7" s="76"/>
      <c r="G7" s="76"/>
      <c r="H7" s="76"/>
      <c r="I7" s="119" t="s">
        <v>108</v>
      </c>
      <c r="J7" s="119"/>
    </row>
    <row r="8" spans="1:10" ht="60">
      <c r="A8" s="60" t="s">
        <v>0</v>
      </c>
      <c r="B8" s="60" t="s">
        <v>93</v>
      </c>
      <c r="C8" s="59" t="s">
        <v>5</v>
      </c>
      <c r="D8" s="75" t="s">
        <v>1</v>
      </c>
      <c r="E8" s="59" t="s">
        <v>7</v>
      </c>
      <c r="F8" s="59" t="s">
        <v>94</v>
      </c>
      <c r="G8" s="59" t="s">
        <v>95</v>
      </c>
      <c r="H8" s="60" t="s">
        <v>96</v>
      </c>
      <c r="I8" s="60" t="s">
        <v>97</v>
      </c>
      <c r="J8" s="60" t="s">
        <v>98</v>
      </c>
    </row>
    <row r="9" spans="1:10" ht="25.5">
      <c r="A9" s="71">
        <v>1</v>
      </c>
      <c r="B9" s="71">
        <v>211</v>
      </c>
      <c r="C9" s="72" t="s">
        <v>39</v>
      </c>
      <c r="D9" s="72" t="s">
        <v>13</v>
      </c>
      <c r="E9" s="71" t="s">
        <v>15</v>
      </c>
      <c r="F9" s="73">
        <v>0.003136574074073195</v>
      </c>
      <c r="G9" s="74"/>
      <c r="H9" s="73">
        <v>0.003136574074073195</v>
      </c>
      <c r="I9" s="71" t="s">
        <v>104</v>
      </c>
      <c r="J9" s="71" t="s">
        <v>104</v>
      </c>
    </row>
    <row r="10" spans="1:10" ht="25.5">
      <c r="A10" s="71">
        <f>A9+1</f>
        <v>2</v>
      </c>
      <c r="B10" s="71">
        <v>208</v>
      </c>
      <c r="C10" s="72" t="s">
        <v>101</v>
      </c>
      <c r="D10" s="72" t="s">
        <v>102</v>
      </c>
      <c r="E10" s="71" t="s">
        <v>15</v>
      </c>
      <c r="F10" s="73">
        <v>0.0031944444444433895</v>
      </c>
      <c r="G10" s="74"/>
      <c r="H10" s="73">
        <v>0.0031944444444433895</v>
      </c>
      <c r="I10" s="73">
        <v>5.787037037019438E-05</v>
      </c>
      <c r="J10" s="73">
        <v>5.787037037019438E-05</v>
      </c>
    </row>
    <row r="11" spans="1:10" ht="25.5">
      <c r="A11" s="71">
        <f aca="true" t="shared" si="0" ref="A11:A23">A10+1</f>
        <v>3</v>
      </c>
      <c r="B11" s="71">
        <v>205</v>
      </c>
      <c r="C11" s="72" t="s">
        <v>27</v>
      </c>
      <c r="D11" s="72" t="s">
        <v>55</v>
      </c>
      <c r="E11" s="71" t="s">
        <v>12</v>
      </c>
      <c r="F11" s="73">
        <v>0.003240740740740655</v>
      </c>
      <c r="G11" s="74"/>
      <c r="H11" s="73">
        <v>0.003240740740740655</v>
      </c>
      <c r="I11" s="73">
        <v>0.0001041666666674601</v>
      </c>
      <c r="J11" s="73">
        <v>4.6296296297265727E-05</v>
      </c>
    </row>
    <row r="12" spans="1:10" ht="25.5">
      <c r="A12" s="71">
        <f t="shared" si="0"/>
        <v>4</v>
      </c>
      <c r="B12" s="71">
        <v>218</v>
      </c>
      <c r="C12" s="72" t="s">
        <v>19</v>
      </c>
      <c r="D12" s="72" t="s">
        <v>20</v>
      </c>
      <c r="E12" s="71" t="s">
        <v>3</v>
      </c>
      <c r="F12" s="73">
        <v>0.0032986111111099614</v>
      </c>
      <c r="G12" s="74"/>
      <c r="H12" s="73">
        <v>0.0032986111111099614</v>
      </c>
      <c r="I12" s="73">
        <v>0.0001620370370367663</v>
      </c>
      <c r="J12" s="73">
        <v>5.78703703693062E-05</v>
      </c>
    </row>
    <row r="13" spans="1:10" ht="25.5">
      <c r="A13" s="71">
        <f t="shared" si="0"/>
        <v>5</v>
      </c>
      <c r="B13" s="71">
        <v>217</v>
      </c>
      <c r="C13" s="72" t="s">
        <v>116</v>
      </c>
      <c r="D13" s="72" t="s">
        <v>20</v>
      </c>
      <c r="E13" s="71" t="s">
        <v>3</v>
      </c>
      <c r="F13" s="73">
        <v>0.003333333333332078</v>
      </c>
      <c r="G13" s="74"/>
      <c r="H13" s="73">
        <v>0.003333333333332078</v>
      </c>
      <c r="I13" s="73">
        <v>0.00019675925925888293</v>
      </c>
      <c r="J13" s="73">
        <v>3.472222222211663E-05</v>
      </c>
    </row>
    <row r="14" spans="1:10" ht="25.5">
      <c r="A14" s="71">
        <f t="shared" si="0"/>
        <v>6</v>
      </c>
      <c r="B14" s="71">
        <v>216</v>
      </c>
      <c r="C14" s="72" t="s">
        <v>24</v>
      </c>
      <c r="D14" s="72" t="s">
        <v>6</v>
      </c>
      <c r="E14" s="71" t="s">
        <v>3</v>
      </c>
      <c r="F14" s="73">
        <v>0.003344907407406228</v>
      </c>
      <c r="G14" s="74"/>
      <c r="H14" s="73">
        <v>0.003344907407406228</v>
      </c>
      <c r="I14" s="73">
        <v>0.00020833333333303283</v>
      </c>
      <c r="J14" s="73">
        <v>1.1574074074149898E-05</v>
      </c>
    </row>
    <row r="15" spans="1:10" ht="25.5">
      <c r="A15" s="71">
        <f t="shared" si="0"/>
        <v>7</v>
      </c>
      <c r="B15" s="71">
        <v>203</v>
      </c>
      <c r="C15" s="72" t="s">
        <v>42</v>
      </c>
      <c r="D15" s="72" t="s">
        <v>53</v>
      </c>
      <c r="E15" s="71" t="s">
        <v>12</v>
      </c>
      <c r="F15" s="73">
        <v>0.003356481481481488</v>
      </c>
      <c r="G15" s="74"/>
      <c r="H15" s="73">
        <v>0.003356481481481488</v>
      </c>
      <c r="I15" s="73">
        <v>0.00021990740740829295</v>
      </c>
      <c r="J15" s="73">
        <v>1.1574074075260121E-05</v>
      </c>
    </row>
    <row r="16" spans="1:10" ht="25.5">
      <c r="A16" s="71">
        <f t="shared" si="0"/>
        <v>8</v>
      </c>
      <c r="B16" s="71">
        <v>212</v>
      </c>
      <c r="C16" s="72" t="s">
        <v>67</v>
      </c>
      <c r="D16" s="72" t="s">
        <v>20</v>
      </c>
      <c r="E16" s="71" t="s">
        <v>3</v>
      </c>
      <c r="F16" s="73">
        <v>0.0034722222222207666</v>
      </c>
      <c r="G16" s="74"/>
      <c r="H16" s="73">
        <v>0.0034722222222207666</v>
      </c>
      <c r="I16" s="73">
        <v>0.0003356481481475715</v>
      </c>
      <c r="J16" s="73">
        <v>0.00011574074073927854</v>
      </c>
    </row>
    <row r="17" spans="1:10" ht="25.5">
      <c r="A17" s="71">
        <f t="shared" si="0"/>
        <v>9</v>
      </c>
      <c r="B17" s="71">
        <v>207</v>
      </c>
      <c r="C17" s="72" t="s">
        <v>69</v>
      </c>
      <c r="D17" s="72" t="s">
        <v>70</v>
      </c>
      <c r="E17" s="71" t="s">
        <v>12</v>
      </c>
      <c r="F17" s="73">
        <v>0.003634259259258643</v>
      </c>
      <c r="G17" s="74"/>
      <c r="H17" s="73">
        <v>0.003634259259258643</v>
      </c>
      <c r="I17" s="73">
        <v>0.000497685185185448</v>
      </c>
      <c r="J17" s="73">
        <v>0.00016203703703787653</v>
      </c>
    </row>
    <row r="18" spans="1:10" ht="25.5">
      <c r="A18" s="71">
        <f t="shared" si="0"/>
        <v>10</v>
      </c>
      <c r="B18" s="71">
        <v>220</v>
      </c>
      <c r="C18" s="72" t="s">
        <v>99</v>
      </c>
      <c r="D18" s="72" t="s">
        <v>100</v>
      </c>
      <c r="E18" s="71" t="s">
        <v>12</v>
      </c>
      <c r="F18" s="73">
        <v>0.003726851851851176</v>
      </c>
      <c r="G18" s="74"/>
      <c r="H18" s="73">
        <v>0.003726851851851176</v>
      </c>
      <c r="I18" s="73">
        <v>0.0005902777777779811</v>
      </c>
      <c r="J18" s="73">
        <v>9.259259259253305E-05</v>
      </c>
    </row>
    <row r="19" spans="1:10" ht="28.5" customHeight="1">
      <c r="A19" s="71">
        <f t="shared" si="0"/>
        <v>11</v>
      </c>
      <c r="B19" s="71">
        <v>209</v>
      </c>
      <c r="C19" s="72" t="s">
        <v>57</v>
      </c>
      <c r="D19" s="72" t="s">
        <v>58</v>
      </c>
      <c r="E19" s="71" t="s">
        <v>15</v>
      </c>
      <c r="F19" s="73">
        <v>0.0038078703703694483</v>
      </c>
      <c r="G19" s="74"/>
      <c r="H19" s="73">
        <v>0.0038078703703694483</v>
      </c>
      <c r="I19" s="73">
        <v>0.0006712962962962532</v>
      </c>
      <c r="J19" s="73">
        <v>8.101851851827213E-05</v>
      </c>
    </row>
    <row r="20" spans="1:10" ht="25.5">
      <c r="A20" s="71">
        <f t="shared" si="0"/>
        <v>12</v>
      </c>
      <c r="B20" s="71">
        <v>219</v>
      </c>
      <c r="C20" s="72" t="s">
        <v>60</v>
      </c>
      <c r="D20" s="72" t="s">
        <v>41</v>
      </c>
      <c r="E20" s="71" t="s">
        <v>3</v>
      </c>
      <c r="F20" s="73">
        <v>0.00381944444444271</v>
      </c>
      <c r="G20" s="74"/>
      <c r="H20" s="73">
        <v>0.00381944444444271</v>
      </c>
      <c r="I20" s="73">
        <v>0.0006828703703695149</v>
      </c>
      <c r="J20" s="73">
        <v>1.157407407326172E-05</v>
      </c>
    </row>
    <row r="21" spans="1:10" ht="25.5">
      <c r="A21" s="71">
        <f t="shared" si="0"/>
        <v>13</v>
      </c>
      <c r="B21" s="71">
        <v>206</v>
      </c>
      <c r="C21" s="72" t="s">
        <v>117</v>
      </c>
      <c r="D21" s="72" t="s">
        <v>38</v>
      </c>
      <c r="E21" s="71" t="s">
        <v>12</v>
      </c>
      <c r="F21" s="73">
        <v>0.0040972222222218635</v>
      </c>
      <c r="G21" s="74"/>
      <c r="H21" s="73">
        <v>0.0040972222222218635</v>
      </c>
      <c r="I21" s="73">
        <v>0.0009606481481486684</v>
      </c>
      <c r="J21" s="73">
        <v>0.00027777777777915347</v>
      </c>
    </row>
    <row r="22" spans="1:10" ht="25.5">
      <c r="A22" s="71">
        <f t="shared" si="0"/>
        <v>14</v>
      </c>
      <c r="B22" s="71">
        <v>215</v>
      </c>
      <c r="C22" s="72" t="s">
        <v>16</v>
      </c>
      <c r="D22" s="72" t="s">
        <v>74</v>
      </c>
      <c r="E22" s="71" t="s">
        <v>3</v>
      </c>
      <c r="F22" s="73">
        <v>0.004120370370368831</v>
      </c>
      <c r="G22" s="74"/>
      <c r="H22" s="73">
        <v>0.004120370370368831</v>
      </c>
      <c r="I22" s="73">
        <v>0.000983796296295636</v>
      </c>
      <c r="J22" s="73">
        <v>2.314814814696753E-05</v>
      </c>
    </row>
    <row r="23" spans="1:10" ht="25.5">
      <c r="A23" s="71">
        <f t="shared" si="0"/>
        <v>15</v>
      </c>
      <c r="B23" s="71">
        <v>204</v>
      </c>
      <c r="C23" s="72" t="s">
        <v>50</v>
      </c>
      <c r="D23" s="72" t="s">
        <v>52</v>
      </c>
      <c r="E23" s="71" t="s">
        <v>12</v>
      </c>
      <c r="F23" s="73">
        <v>0.007824074074073595</v>
      </c>
      <c r="G23" s="74"/>
      <c r="H23" s="73">
        <v>0.007824074074073595</v>
      </c>
      <c r="I23" s="73">
        <v>0.0046875000000004</v>
      </c>
      <c r="J23" s="73">
        <v>0.0037037037037047638</v>
      </c>
    </row>
    <row r="25" spans="5:7" ht="12.75">
      <c r="E25" s="1"/>
      <c r="F25" s="1"/>
      <c r="G25" s="1"/>
    </row>
    <row r="26" spans="1:15" s="78" customFormat="1" ht="14.25">
      <c r="A26" s="120"/>
      <c r="B26" s="120"/>
      <c r="C26" s="120"/>
      <c r="D26" s="120"/>
      <c r="E26" s="80"/>
      <c r="F26" s="80"/>
      <c r="G26" s="81"/>
      <c r="H26" s="77"/>
      <c r="O26" s="79"/>
    </row>
    <row r="27" spans="3:9" ht="13.5" thickBot="1">
      <c r="C27" t="s">
        <v>106</v>
      </c>
      <c r="D27" s="82"/>
      <c r="E27" s="82"/>
      <c r="F27" s="82"/>
      <c r="G27" s="82"/>
      <c r="H27" s="118" t="s">
        <v>110</v>
      </c>
      <c r="I27" s="118"/>
    </row>
    <row r="28" spans="3:7" ht="12.75">
      <c r="C28" t="s">
        <v>109</v>
      </c>
      <c r="E28" s="1"/>
      <c r="F28" s="1"/>
      <c r="G28" s="1"/>
    </row>
    <row r="29" spans="5:7" ht="12.75">
      <c r="E29" s="1"/>
      <c r="F29" s="1"/>
      <c r="G29" s="1"/>
    </row>
    <row r="30" ht="12.75">
      <c r="C30" t="s">
        <v>111</v>
      </c>
    </row>
    <row r="31" spans="3:9" ht="13.5" thickBot="1">
      <c r="C31" t="s">
        <v>112</v>
      </c>
      <c r="D31" s="82"/>
      <c r="E31" s="82"/>
      <c r="F31" s="82"/>
      <c r="G31" s="82"/>
      <c r="H31" s="118" t="s">
        <v>113</v>
      </c>
      <c r="I31" s="118"/>
    </row>
  </sheetData>
  <sheetProtection/>
  <mergeCells count="9">
    <mergeCell ref="A1:E1"/>
    <mergeCell ref="H27:I27"/>
    <mergeCell ref="H31:I31"/>
    <mergeCell ref="A2:J2"/>
    <mergeCell ref="A3:J3"/>
    <mergeCell ref="A4:J4"/>
    <mergeCell ref="A6:J6"/>
    <mergeCell ref="I7:J7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21">
      <selection activeCell="J11" sqref="J11"/>
    </sheetView>
  </sheetViews>
  <sheetFormatPr defaultColWidth="9.00390625" defaultRowHeight="12.75"/>
  <cols>
    <col min="3" max="3" width="17.25390625" style="0" customWidth="1"/>
    <col min="4" max="4" width="12.125" style="0" customWidth="1"/>
  </cols>
  <sheetData>
    <row r="1" spans="1:6" ht="18">
      <c r="A1" s="109"/>
      <c r="B1" s="109"/>
      <c r="C1" s="109"/>
      <c r="D1" s="109"/>
      <c r="E1" s="109"/>
      <c r="F1" s="43"/>
    </row>
    <row r="2" spans="1:10" ht="12.7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9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4.25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2" ht="12.75">
      <c r="A5" s="7"/>
      <c r="B5" s="23"/>
    </row>
    <row r="6" spans="1:10" ht="23.25">
      <c r="A6" s="111" t="s">
        <v>115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76" t="s">
        <v>107</v>
      </c>
      <c r="B7" s="76"/>
      <c r="C7" s="76"/>
      <c r="D7" s="76"/>
      <c r="E7" s="76"/>
      <c r="F7" s="76"/>
      <c r="G7" s="76"/>
      <c r="H7" s="76"/>
      <c r="I7" s="119" t="s">
        <v>108</v>
      </c>
      <c r="J7" s="119"/>
    </row>
    <row r="8" spans="1:10" ht="45">
      <c r="A8" s="60" t="s">
        <v>0</v>
      </c>
      <c r="B8" s="60" t="s">
        <v>93</v>
      </c>
      <c r="C8" s="59" t="s">
        <v>5</v>
      </c>
      <c r="D8" s="75" t="s">
        <v>1</v>
      </c>
      <c r="E8" s="59" t="s">
        <v>7</v>
      </c>
      <c r="F8" s="59" t="s">
        <v>94</v>
      </c>
      <c r="G8" s="59" t="s">
        <v>95</v>
      </c>
      <c r="H8" s="60" t="s">
        <v>96</v>
      </c>
      <c r="I8" s="60" t="s">
        <v>97</v>
      </c>
      <c r="J8" s="60" t="s">
        <v>98</v>
      </c>
    </row>
    <row r="9" spans="1:10" ht="26.25" customHeight="1">
      <c r="A9" s="70">
        <v>1</v>
      </c>
      <c r="B9" s="70">
        <v>211</v>
      </c>
      <c r="C9" s="70" t="s">
        <v>39</v>
      </c>
      <c r="D9" s="70" t="s">
        <v>13</v>
      </c>
      <c r="E9" s="70" t="s">
        <v>15</v>
      </c>
      <c r="F9" s="83">
        <v>0.003136574074073195</v>
      </c>
      <c r="G9" s="84"/>
      <c r="H9" s="83">
        <v>0.003136574074073195</v>
      </c>
      <c r="I9" s="71" t="s">
        <v>104</v>
      </c>
      <c r="J9" s="71" t="s">
        <v>104</v>
      </c>
    </row>
    <row r="10" spans="1:10" ht="25.5">
      <c r="A10" s="70">
        <f>A9+1</f>
        <v>2</v>
      </c>
      <c r="B10" s="70">
        <v>208</v>
      </c>
      <c r="C10" s="70" t="s">
        <v>101</v>
      </c>
      <c r="D10" s="70" t="s">
        <v>102</v>
      </c>
      <c r="E10" s="70" t="s">
        <v>15</v>
      </c>
      <c r="F10" s="83">
        <v>0.0031944444444433895</v>
      </c>
      <c r="G10" s="84"/>
      <c r="H10" s="83">
        <v>0.0031944444444433895</v>
      </c>
      <c r="I10" s="52">
        <f>H10-$H$9</f>
        <v>5.787037037019438E-05</v>
      </c>
      <c r="J10" s="52">
        <f>H10-H9</f>
        <v>5.787037037019438E-05</v>
      </c>
    </row>
    <row r="11" spans="1:10" ht="39.75" customHeight="1">
      <c r="A11" s="70">
        <f aca="true" t="shared" si="0" ref="A11:A23">A10+1</f>
        <v>3</v>
      </c>
      <c r="B11" s="70">
        <v>205</v>
      </c>
      <c r="C11" s="70" t="s">
        <v>27</v>
      </c>
      <c r="D11" s="70" t="s">
        <v>55</v>
      </c>
      <c r="E11" s="70" t="s">
        <v>12</v>
      </c>
      <c r="F11" s="83">
        <v>0.003240740740740655</v>
      </c>
      <c r="G11" s="84"/>
      <c r="H11" s="83">
        <v>0.003240740740740655</v>
      </c>
      <c r="I11" s="52">
        <f aca="true" t="shared" si="1" ref="I11:I23">H11-$H$9</f>
        <v>0.0001041666666674601</v>
      </c>
      <c r="J11" s="52">
        <f aca="true" t="shared" si="2" ref="J11:J23">H11-H10</f>
        <v>4.6296296297265727E-05</v>
      </c>
    </row>
    <row r="12" spans="1:10" ht="25.5">
      <c r="A12" s="70">
        <f t="shared" si="0"/>
        <v>4</v>
      </c>
      <c r="B12" s="70">
        <v>218</v>
      </c>
      <c r="C12" s="70" t="s">
        <v>19</v>
      </c>
      <c r="D12" s="70" t="s">
        <v>20</v>
      </c>
      <c r="E12" s="70" t="s">
        <v>3</v>
      </c>
      <c r="F12" s="83">
        <v>0.0032986111111099614</v>
      </c>
      <c r="G12" s="84"/>
      <c r="H12" s="83">
        <v>0.0032986111111099614</v>
      </c>
      <c r="I12" s="52">
        <f t="shared" si="1"/>
        <v>0.0001620370370367663</v>
      </c>
      <c r="J12" s="52">
        <f t="shared" si="2"/>
        <v>5.78703703693062E-05</v>
      </c>
    </row>
    <row r="13" spans="1:10" ht="52.5" customHeight="1">
      <c r="A13" s="70">
        <f t="shared" si="0"/>
        <v>5</v>
      </c>
      <c r="B13" s="70">
        <v>217</v>
      </c>
      <c r="C13" s="70" t="s">
        <v>116</v>
      </c>
      <c r="D13" s="70" t="s">
        <v>20</v>
      </c>
      <c r="E13" s="70" t="s">
        <v>3</v>
      </c>
      <c r="F13" s="83">
        <v>0.003333333333332078</v>
      </c>
      <c r="G13" s="84"/>
      <c r="H13" s="83">
        <v>0.003333333333332078</v>
      </c>
      <c r="I13" s="52">
        <f t="shared" si="1"/>
        <v>0.00019675925925888293</v>
      </c>
      <c r="J13" s="52">
        <f t="shared" si="2"/>
        <v>3.472222222211663E-05</v>
      </c>
    </row>
    <row r="14" spans="1:10" ht="30" customHeight="1">
      <c r="A14" s="70">
        <f t="shared" si="0"/>
        <v>6</v>
      </c>
      <c r="B14" s="70">
        <v>216</v>
      </c>
      <c r="C14" s="70" t="s">
        <v>24</v>
      </c>
      <c r="D14" s="70" t="s">
        <v>6</v>
      </c>
      <c r="E14" s="70" t="s">
        <v>3</v>
      </c>
      <c r="F14" s="83">
        <v>0.003344907407406228</v>
      </c>
      <c r="G14" s="84"/>
      <c r="H14" s="83">
        <v>0.003344907407406228</v>
      </c>
      <c r="I14" s="52">
        <f t="shared" si="1"/>
        <v>0.00020833333333303283</v>
      </c>
      <c r="J14" s="52">
        <f t="shared" si="2"/>
        <v>1.1574074074149898E-05</v>
      </c>
    </row>
    <row r="15" spans="1:10" ht="28.5" customHeight="1">
      <c r="A15" s="70">
        <f t="shared" si="0"/>
        <v>7</v>
      </c>
      <c r="B15" s="70">
        <v>203</v>
      </c>
      <c r="C15" s="70" t="s">
        <v>42</v>
      </c>
      <c r="D15" s="70" t="s">
        <v>53</v>
      </c>
      <c r="E15" s="70" t="s">
        <v>12</v>
      </c>
      <c r="F15" s="83">
        <v>0.003356481481481488</v>
      </c>
      <c r="G15" s="84"/>
      <c r="H15" s="83">
        <v>0.003356481481481488</v>
      </c>
      <c r="I15" s="52">
        <f t="shared" si="1"/>
        <v>0.00021990740740829295</v>
      </c>
      <c r="J15" s="52">
        <f t="shared" si="2"/>
        <v>1.1574074075260121E-05</v>
      </c>
    </row>
    <row r="16" spans="1:10" ht="27" customHeight="1">
      <c r="A16" s="70">
        <f t="shared" si="0"/>
        <v>8</v>
      </c>
      <c r="B16" s="70">
        <v>212</v>
      </c>
      <c r="C16" s="70" t="s">
        <v>67</v>
      </c>
      <c r="D16" s="70" t="s">
        <v>20</v>
      </c>
      <c r="E16" s="70" t="s">
        <v>3</v>
      </c>
      <c r="F16" s="83">
        <v>0.0034722222222207666</v>
      </c>
      <c r="G16" s="84"/>
      <c r="H16" s="83">
        <v>0.0034722222222207666</v>
      </c>
      <c r="I16" s="52">
        <f t="shared" si="1"/>
        <v>0.0003356481481475715</v>
      </c>
      <c r="J16" s="52">
        <f t="shared" si="2"/>
        <v>0.00011574074073927854</v>
      </c>
    </row>
    <row r="17" spans="1:10" ht="41.25" customHeight="1">
      <c r="A17" s="70">
        <f t="shared" si="0"/>
        <v>9</v>
      </c>
      <c r="B17" s="70">
        <v>207</v>
      </c>
      <c r="C17" s="70" t="s">
        <v>69</v>
      </c>
      <c r="D17" s="70" t="s">
        <v>70</v>
      </c>
      <c r="E17" s="70" t="s">
        <v>12</v>
      </c>
      <c r="F17" s="83">
        <v>0.003634259259258643</v>
      </c>
      <c r="G17" s="84"/>
      <c r="H17" s="83">
        <v>0.003634259259258643</v>
      </c>
      <c r="I17" s="52">
        <f t="shared" si="1"/>
        <v>0.000497685185185448</v>
      </c>
      <c r="J17" s="52">
        <f t="shared" si="2"/>
        <v>0.00016203703703787653</v>
      </c>
    </row>
    <row r="18" spans="1:10" ht="28.5" customHeight="1">
      <c r="A18" s="70">
        <f t="shared" si="0"/>
        <v>10</v>
      </c>
      <c r="B18" s="70">
        <v>220</v>
      </c>
      <c r="C18" s="70" t="s">
        <v>99</v>
      </c>
      <c r="D18" s="70" t="s">
        <v>100</v>
      </c>
      <c r="E18" s="70" t="s">
        <v>12</v>
      </c>
      <c r="F18" s="83">
        <v>0.003726851851851176</v>
      </c>
      <c r="G18" s="84"/>
      <c r="H18" s="83">
        <v>0.003726851851851176</v>
      </c>
      <c r="I18" s="52">
        <f t="shared" si="1"/>
        <v>0.0005902777777779811</v>
      </c>
      <c r="J18" s="52">
        <f t="shared" si="2"/>
        <v>9.259259259253305E-05</v>
      </c>
    </row>
    <row r="19" spans="1:10" ht="41.25" customHeight="1">
      <c r="A19" s="70">
        <f t="shared" si="0"/>
        <v>11</v>
      </c>
      <c r="B19" s="70">
        <v>209</v>
      </c>
      <c r="C19" s="70" t="s">
        <v>57</v>
      </c>
      <c r="D19" s="70" t="s">
        <v>58</v>
      </c>
      <c r="E19" s="70" t="s">
        <v>15</v>
      </c>
      <c r="F19" s="83">
        <v>0.0038078703703694483</v>
      </c>
      <c r="G19" s="84"/>
      <c r="H19" s="83">
        <v>0.0038078703703694483</v>
      </c>
      <c r="I19" s="52">
        <f t="shared" si="1"/>
        <v>0.0006712962962962532</v>
      </c>
      <c r="J19" s="52">
        <f t="shared" si="2"/>
        <v>8.101851851827213E-05</v>
      </c>
    </row>
    <row r="20" spans="1:10" ht="42" customHeight="1">
      <c r="A20" s="70">
        <f t="shared" si="0"/>
        <v>12</v>
      </c>
      <c r="B20" s="70">
        <v>206</v>
      </c>
      <c r="C20" s="70" t="s">
        <v>117</v>
      </c>
      <c r="D20" s="70" t="s">
        <v>38</v>
      </c>
      <c r="E20" s="70" t="s">
        <v>12</v>
      </c>
      <c r="F20" s="83">
        <v>0.0040972222222218635</v>
      </c>
      <c r="G20" s="84"/>
      <c r="H20" s="83">
        <v>0.0040972222222218635</v>
      </c>
      <c r="I20" s="52">
        <f t="shared" si="1"/>
        <v>0.0009606481481486684</v>
      </c>
      <c r="J20" s="52">
        <f t="shared" si="2"/>
        <v>0.0002893518518524152</v>
      </c>
    </row>
    <row r="21" spans="1:10" ht="27.75" customHeight="1">
      <c r="A21" s="70">
        <f t="shared" si="0"/>
        <v>13</v>
      </c>
      <c r="B21" s="70">
        <v>215</v>
      </c>
      <c r="C21" s="70" t="s">
        <v>16</v>
      </c>
      <c r="D21" s="70" t="s">
        <v>74</v>
      </c>
      <c r="E21" s="70" t="s">
        <v>3</v>
      </c>
      <c r="F21" s="83">
        <v>0.004120370370368831</v>
      </c>
      <c r="G21" s="84"/>
      <c r="H21" s="83">
        <v>0.004120370370368831</v>
      </c>
      <c r="I21" s="52">
        <f t="shared" si="1"/>
        <v>0.000983796296295636</v>
      </c>
      <c r="J21" s="52">
        <f t="shared" si="2"/>
        <v>2.314814814696753E-05</v>
      </c>
    </row>
    <row r="22" spans="1:10" ht="26.25" customHeight="1">
      <c r="A22" s="70">
        <f t="shared" si="0"/>
        <v>14</v>
      </c>
      <c r="B22" s="70">
        <v>219</v>
      </c>
      <c r="C22" s="70" t="s">
        <v>60</v>
      </c>
      <c r="D22" s="70" t="s">
        <v>41</v>
      </c>
      <c r="E22" s="70" t="s">
        <v>3</v>
      </c>
      <c r="F22" s="83">
        <v>0.00381944444444271</v>
      </c>
      <c r="G22" s="84">
        <v>0.0013888888888869966</v>
      </c>
      <c r="H22" s="83">
        <v>0.005208333333329707</v>
      </c>
      <c r="I22" s="52">
        <f t="shared" si="1"/>
        <v>0.0020717592592565115</v>
      </c>
      <c r="J22" s="52">
        <f t="shared" si="2"/>
        <v>0.0010879629629608756</v>
      </c>
    </row>
    <row r="23" spans="1:10" ht="38.25" customHeight="1">
      <c r="A23" s="70">
        <f t="shared" si="0"/>
        <v>15</v>
      </c>
      <c r="B23" s="70">
        <v>204</v>
      </c>
      <c r="C23" s="70" t="s">
        <v>50</v>
      </c>
      <c r="D23" s="70" t="s">
        <v>52</v>
      </c>
      <c r="E23" s="70" t="s">
        <v>12</v>
      </c>
      <c r="F23" s="83">
        <v>0.007824074074073595</v>
      </c>
      <c r="G23" s="84"/>
      <c r="H23" s="83">
        <v>0.007824074074073595</v>
      </c>
      <c r="I23" s="52">
        <f t="shared" si="1"/>
        <v>0.0046875000000004</v>
      </c>
      <c r="J23" s="52">
        <f t="shared" si="2"/>
        <v>0.002615740740743888</v>
      </c>
    </row>
    <row r="27" spans="2:8" ht="13.5" thickBot="1">
      <c r="B27" t="s">
        <v>106</v>
      </c>
      <c r="C27" s="82"/>
      <c r="D27" s="82"/>
      <c r="E27" s="82"/>
      <c r="F27" s="82"/>
      <c r="G27" s="118" t="s">
        <v>110</v>
      </c>
      <c r="H27" s="118"/>
    </row>
    <row r="28" spans="2:6" ht="12.75">
      <c r="B28" t="s">
        <v>109</v>
      </c>
      <c r="D28" s="1"/>
      <c r="E28" s="1"/>
      <c r="F28" s="1"/>
    </row>
    <row r="29" spans="4:6" ht="12.75">
      <c r="D29" s="1"/>
      <c r="E29" s="1"/>
      <c r="F29" s="1"/>
    </row>
    <row r="30" ht="12.75">
      <c r="B30" t="s">
        <v>111</v>
      </c>
    </row>
    <row r="31" spans="2:8" ht="13.5" thickBot="1">
      <c r="B31" t="s">
        <v>112</v>
      </c>
      <c r="C31" s="82"/>
      <c r="D31" s="82"/>
      <c r="E31" s="82"/>
      <c r="F31" s="82"/>
      <c r="G31" s="118" t="s">
        <v>113</v>
      </c>
      <c r="H31" s="118"/>
    </row>
    <row r="32" spans="3:8" ht="12.75">
      <c r="C32" s="1"/>
      <c r="D32" s="1"/>
      <c r="E32" s="1"/>
      <c r="F32" s="1"/>
      <c r="G32" s="25"/>
      <c r="H32" s="25"/>
    </row>
    <row r="34" spans="2:8" ht="13.5" thickBot="1">
      <c r="B34" t="s">
        <v>140</v>
      </c>
      <c r="C34" s="82"/>
      <c r="D34" s="82"/>
      <c r="E34" s="82"/>
      <c r="F34" s="82"/>
      <c r="G34" s="118" t="s">
        <v>134</v>
      </c>
      <c r="H34" s="118"/>
    </row>
    <row r="35" spans="2:6" ht="12.75">
      <c r="B35" t="s">
        <v>135</v>
      </c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ht="12.75">
      <c r="B38" t="s">
        <v>140</v>
      </c>
    </row>
    <row r="39" spans="2:8" ht="13.5" thickBot="1">
      <c r="B39" t="s">
        <v>137</v>
      </c>
      <c r="C39" s="82"/>
      <c r="D39" s="82"/>
      <c r="E39" s="82"/>
      <c r="F39" s="82"/>
      <c r="G39" s="118" t="s">
        <v>136</v>
      </c>
      <c r="H39" s="118"/>
    </row>
    <row r="40" spans="3:8" ht="12.75">
      <c r="C40" s="1"/>
      <c r="D40" s="1"/>
      <c r="E40" s="1"/>
      <c r="F40" s="1"/>
      <c r="G40" s="25"/>
      <c r="H40" s="25"/>
    </row>
    <row r="42" spans="2:8" ht="13.5" thickBot="1">
      <c r="B42" t="s">
        <v>140</v>
      </c>
      <c r="C42" s="82"/>
      <c r="D42" s="82"/>
      <c r="E42" s="82"/>
      <c r="F42" s="82"/>
      <c r="G42" s="118" t="s">
        <v>138</v>
      </c>
      <c r="H42" s="118"/>
    </row>
    <row r="43" spans="2:6" ht="12.75">
      <c r="B43" t="s">
        <v>139</v>
      </c>
      <c r="D43" s="1"/>
      <c r="E43" s="1"/>
      <c r="F43" s="1"/>
    </row>
    <row r="44" spans="4:6" ht="12.75">
      <c r="D44" s="1"/>
      <c r="E44" s="1"/>
      <c r="F44" s="1"/>
    </row>
  </sheetData>
  <sheetProtection/>
  <mergeCells count="11">
    <mergeCell ref="G31:H31"/>
    <mergeCell ref="G34:H34"/>
    <mergeCell ref="G39:H39"/>
    <mergeCell ref="G42:H42"/>
    <mergeCell ref="A1:E1"/>
    <mergeCell ref="A2:J2"/>
    <mergeCell ref="A3:J3"/>
    <mergeCell ref="A4:J4"/>
    <mergeCell ref="A6:J6"/>
    <mergeCell ref="I7:J7"/>
    <mergeCell ref="G27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Q16"/>
    </sheetView>
  </sheetViews>
  <sheetFormatPr defaultColWidth="9.00390625" defaultRowHeight="12.75"/>
  <cols>
    <col min="2" max="2" width="29.625" style="0" customWidth="1"/>
    <col min="3" max="3" width="17.75390625" style="0" customWidth="1"/>
    <col min="4" max="4" width="13.375" style="0" customWidth="1"/>
    <col min="5" max="5" width="9.125" style="0" customWidth="1"/>
    <col min="6" max="6" width="6.25390625" style="0" customWidth="1"/>
    <col min="7" max="7" width="6.75390625" style="0" customWidth="1"/>
    <col min="8" max="8" width="7.75390625" style="0" customWidth="1"/>
    <col min="9" max="9" width="11.125" style="0" customWidth="1"/>
    <col min="10" max="10" width="11.00390625" style="0" customWidth="1"/>
    <col min="11" max="11" width="7.875" style="0" customWidth="1"/>
    <col min="12" max="12" width="11.375" style="0" customWidth="1"/>
    <col min="13" max="14" width="9.875" style="0" customWidth="1"/>
    <col min="15" max="15" width="8.75390625" style="0" customWidth="1"/>
    <col min="16" max="16" width="10.00390625" style="0" customWidth="1"/>
  </cols>
  <sheetData>
    <row r="1" spans="1:17" ht="51.75" thickBot="1">
      <c r="A1" s="87" t="s">
        <v>4</v>
      </c>
      <c r="B1" s="65" t="s">
        <v>5</v>
      </c>
      <c r="C1" s="66" t="s">
        <v>1</v>
      </c>
      <c r="D1" s="65" t="s">
        <v>7</v>
      </c>
      <c r="E1" s="88" t="s">
        <v>118</v>
      </c>
      <c r="F1" s="88" t="s">
        <v>119</v>
      </c>
      <c r="G1" s="89" t="s">
        <v>120</v>
      </c>
      <c r="H1" s="88" t="s">
        <v>121</v>
      </c>
      <c r="I1" s="88" t="s">
        <v>122</v>
      </c>
      <c r="J1" s="88" t="s">
        <v>90</v>
      </c>
      <c r="K1" s="88" t="s">
        <v>88</v>
      </c>
      <c r="L1" s="88" t="s">
        <v>123</v>
      </c>
      <c r="M1" s="88" t="s">
        <v>92</v>
      </c>
      <c r="N1" s="88" t="s">
        <v>94</v>
      </c>
      <c r="O1" s="88" t="s">
        <v>95</v>
      </c>
      <c r="P1" s="88" t="s">
        <v>96</v>
      </c>
      <c r="Q1" s="88" t="s">
        <v>114</v>
      </c>
    </row>
    <row r="2" spans="1:17" ht="25.5">
      <c r="A2" s="85">
        <v>207</v>
      </c>
      <c r="B2" s="38" t="s">
        <v>69</v>
      </c>
      <c r="C2" s="90" t="s">
        <v>70</v>
      </c>
      <c r="D2" s="91" t="s">
        <v>12</v>
      </c>
      <c r="E2" s="57"/>
      <c r="F2" s="57"/>
      <c r="G2" s="57"/>
      <c r="H2" s="57"/>
      <c r="I2" s="57"/>
      <c r="J2" s="57"/>
      <c r="K2" s="52"/>
      <c r="L2" s="52"/>
      <c r="M2" s="57"/>
      <c r="N2" s="52"/>
      <c r="O2" s="57"/>
      <c r="P2" s="52"/>
      <c r="Q2" s="52">
        <f aca="true" t="shared" si="0" ref="Q2:Q16">O2+N2</f>
        <v>0</v>
      </c>
    </row>
    <row r="3" spans="1:17" ht="25.5">
      <c r="A3" s="85">
        <v>211</v>
      </c>
      <c r="B3" s="8" t="s">
        <v>39</v>
      </c>
      <c r="C3" s="8" t="s">
        <v>13</v>
      </c>
      <c r="D3" s="45" t="s">
        <v>15</v>
      </c>
      <c r="E3" s="57">
        <v>0.3923611111111111</v>
      </c>
      <c r="F3" s="57">
        <f aca="true" t="shared" si="1" ref="F3:F8">E3</f>
        <v>0.3923611111111111</v>
      </c>
      <c r="G3" s="57">
        <f aca="true" t="shared" si="2" ref="G3:G16">IF(F3&gt;=E3,F3-E3,(E3-F3)*2)</f>
        <v>0</v>
      </c>
      <c r="H3" s="57">
        <v>0.3958333333333333</v>
      </c>
      <c r="I3" s="57">
        <f aca="true" t="shared" si="3" ref="I3:I16">H3</f>
        <v>0.3958333333333333</v>
      </c>
      <c r="J3" s="57">
        <f aca="true" t="shared" si="4" ref="J3:J16">IF(I3&gt;=H3,I3-H3,(H3-I3)*2)</f>
        <v>0</v>
      </c>
      <c r="K3" s="52">
        <v>0.6458217592592593</v>
      </c>
      <c r="L3" s="52">
        <v>0.5541898148148149</v>
      </c>
      <c r="M3" s="57">
        <f aca="true" t="shared" si="5" ref="M3:M9">IF(K3&lt;L3,TIMEVALUE("00:15:00"),0)</f>
        <v>0</v>
      </c>
      <c r="N3" s="52">
        <f aca="true" t="shared" si="6" ref="N3:N16">L3-I3</f>
        <v>0.15835648148148157</v>
      </c>
      <c r="O3" s="57">
        <f aca="true" t="shared" si="7" ref="O3:O16">M3+J3+G3</f>
        <v>0</v>
      </c>
      <c r="P3" s="52">
        <f aca="true" t="shared" si="8" ref="P3:P16">N3+M3</f>
        <v>0.15835648148148157</v>
      </c>
      <c r="Q3" s="52">
        <f t="shared" si="0"/>
        <v>0.15835648148148157</v>
      </c>
    </row>
    <row r="4" spans="1:17" ht="25.5">
      <c r="A4" s="85">
        <v>218</v>
      </c>
      <c r="B4" s="45" t="s">
        <v>19</v>
      </c>
      <c r="C4" s="45" t="s">
        <v>20</v>
      </c>
      <c r="D4" s="49" t="s">
        <v>3</v>
      </c>
      <c r="E4" s="57">
        <v>0.396527777777778</v>
      </c>
      <c r="F4" s="57">
        <f t="shared" si="1"/>
        <v>0.396527777777778</v>
      </c>
      <c r="G4" s="57">
        <f t="shared" si="2"/>
        <v>0</v>
      </c>
      <c r="H4" s="57">
        <v>0.4</v>
      </c>
      <c r="I4" s="57">
        <f t="shared" si="3"/>
        <v>0.4</v>
      </c>
      <c r="J4" s="57">
        <f t="shared" si="4"/>
        <v>0</v>
      </c>
      <c r="K4" s="52">
        <v>0.649988425925926</v>
      </c>
      <c r="L4" s="52">
        <v>0.5599074074074074</v>
      </c>
      <c r="M4" s="57">
        <f t="shared" si="5"/>
        <v>0</v>
      </c>
      <c r="N4" s="52">
        <f t="shared" si="6"/>
        <v>0.1599074074074074</v>
      </c>
      <c r="O4" s="57">
        <f t="shared" si="7"/>
        <v>0</v>
      </c>
      <c r="P4" s="52">
        <f t="shared" si="8"/>
        <v>0.1599074074074074</v>
      </c>
      <c r="Q4" s="52">
        <f t="shared" si="0"/>
        <v>0.1599074074074074</v>
      </c>
    </row>
    <row r="5" spans="1:17" ht="25.5">
      <c r="A5" s="85">
        <v>205</v>
      </c>
      <c r="B5" s="8" t="s">
        <v>27</v>
      </c>
      <c r="C5" s="53" t="s">
        <v>55</v>
      </c>
      <c r="D5" s="49" t="s">
        <v>12</v>
      </c>
      <c r="E5" s="57">
        <v>0.395138888888889</v>
      </c>
      <c r="F5" s="57">
        <f t="shared" si="1"/>
        <v>0.395138888888889</v>
      </c>
      <c r="G5" s="57">
        <f t="shared" si="2"/>
        <v>0</v>
      </c>
      <c r="H5" s="57">
        <v>0.398611111111111</v>
      </c>
      <c r="I5" s="57">
        <f t="shared" si="3"/>
        <v>0.398611111111111</v>
      </c>
      <c r="J5" s="57">
        <f t="shared" si="4"/>
        <v>0</v>
      </c>
      <c r="K5" s="52">
        <v>0.648599537037037</v>
      </c>
      <c r="L5" s="52">
        <v>0.5588888888888889</v>
      </c>
      <c r="M5" s="57">
        <f t="shared" si="5"/>
        <v>0</v>
      </c>
      <c r="N5" s="52">
        <f t="shared" si="6"/>
        <v>0.16027777777777785</v>
      </c>
      <c r="O5" s="57">
        <f t="shared" si="7"/>
        <v>0</v>
      </c>
      <c r="P5" s="52">
        <f t="shared" si="8"/>
        <v>0.16027777777777785</v>
      </c>
      <c r="Q5" s="52">
        <f t="shared" si="0"/>
        <v>0.16027777777777785</v>
      </c>
    </row>
    <row r="6" spans="1:17" ht="25.5">
      <c r="A6" s="85">
        <v>204</v>
      </c>
      <c r="B6" s="8" t="s">
        <v>50</v>
      </c>
      <c r="C6" s="53" t="s">
        <v>52</v>
      </c>
      <c r="D6" s="49" t="s">
        <v>12</v>
      </c>
      <c r="E6" s="57">
        <v>0.411805555555555</v>
      </c>
      <c r="F6" s="57">
        <f t="shared" si="1"/>
        <v>0.411805555555555</v>
      </c>
      <c r="G6" s="57">
        <f t="shared" si="2"/>
        <v>0</v>
      </c>
      <c r="H6" s="57">
        <v>0.415277777777778</v>
      </c>
      <c r="I6" s="57">
        <f t="shared" si="3"/>
        <v>0.415277777777778</v>
      </c>
      <c r="J6" s="57">
        <f t="shared" si="4"/>
        <v>0</v>
      </c>
      <c r="K6" s="52">
        <v>0.665266203703704</v>
      </c>
      <c r="L6" s="52">
        <v>0.5946527777777778</v>
      </c>
      <c r="M6" s="57">
        <f t="shared" si="5"/>
        <v>0</v>
      </c>
      <c r="N6" s="52">
        <f t="shared" si="6"/>
        <v>0.17937499999999978</v>
      </c>
      <c r="O6" s="57">
        <f t="shared" si="7"/>
        <v>0</v>
      </c>
      <c r="P6" s="52">
        <f t="shared" si="8"/>
        <v>0.17937499999999978</v>
      </c>
      <c r="Q6" s="52">
        <f t="shared" si="0"/>
        <v>0.17937499999999978</v>
      </c>
    </row>
    <row r="7" spans="1:17" ht="25.5">
      <c r="A7" s="85">
        <v>208</v>
      </c>
      <c r="B7" s="8" t="s">
        <v>101</v>
      </c>
      <c r="C7" s="50" t="s">
        <v>102</v>
      </c>
      <c r="D7" s="48" t="s">
        <v>15</v>
      </c>
      <c r="E7" s="57">
        <v>0.39375</v>
      </c>
      <c r="F7" s="57">
        <f t="shared" si="1"/>
        <v>0.39375</v>
      </c>
      <c r="G7" s="57">
        <f t="shared" si="2"/>
        <v>0</v>
      </c>
      <c r="H7" s="57">
        <v>0.3972222222222222</v>
      </c>
      <c r="I7" s="57">
        <f t="shared" si="3"/>
        <v>0.3972222222222222</v>
      </c>
      <c r="J7" s="57">
        <f t="shared" si="4"/>
        <v>0</v>
      </c>
      <c r="K7" s="52">
        <v>0.6472106481481482</v>
      </c>
      <c r="L7" s="69">
        <v>0.5779050925925926</v>
      </c>
      <c r="M7" s="57">
        <f t="shared" si="5"/>
        <v>0</v>
      </c>
      <c r="N7" s="52">
        <f t="shared" si="6"/>
        <v>0.1806828703703704</v>
      </c>
      <c r="O7" s="57">
        <f t="shared" si="7"/>
        <v>0</v>
      </c>
      <c r="P7" s="52">
        <f t="shared" si="8"/>
        <v>0.1806828703703704</v>
      </c>
      <c r="Q7" s="52">
        <f t="shared" si="0"/>
        <v>0.1806828703703704</v>
      </c>
    </row>
    <row r="8" spans="1:17" ht="25.5">
      <c r="A8" s="85">
        <v>216</v>
      </c>
      <c r="B8" s="8" t="s">
        <v>24</v>
      </c>
      <c r="C8" s="45" t="s">
        <v>6</v>
      </c>
      <c r="D8" s="48" t="s">
        <v>3</v>
      </c>
      <c r="E8" s="57">
        <v>0.399305555555556</v>
      </c>
      <c r="F8" s="57">
        <f t="shared" si="1"/>
        <v>0.399305555555556</v>
      </c>
      <c r="G8" s="57">
        <f t="shared" si="2"/>
        <v>0</v>
      </c>
      <c r="H8" s="57">
        <v>0.402777777777778</v>
      </c>
      <c r="I8" s="57">
        <f t="shared" si="3"/>
        <v>0.402777777777778</v>
      </c>
      <c r="J8" s="57">
        <f t="shared" si="4"/>
        <v>0</v>
      </c>
      <c r="K8" s="52">
        <v>0.652766203703704</v>
      </c>
      <c r="L8" s="52">
        <v>0.5887152777777778</v>
      </c>
      <c r="M8" s="57">
        <f t="shared" si="5"/>
        <v>0</v>
      </c>
      <c r="N8" s="52">
        <f t="shared" si="6"/>
        <v>0.18593749999999976</v>
      </c>
      <c r="O8" s="57">
        <f t="shared" si="7"/>
        <v>0</v>
      </c>
      <c r="P8" s="52">
        <f t="shared" si="8"/>
        <v>0.18593749999999976</v>
      </c>
      <c r="Q8" s="52">
        <f t="shared" si="0"/>
        <v>0.18593749999999976</v>
      </c>
    </row>
    <row r="9" spans="1:17" ht="25.5">
      <c r="A9" s="85">
        <v>220</v>
      </c>
      <c r="B9" s="8" t="s">
        <v>99</v>
      </c>
      <c r="C9" s="32" t="s">
        <v>100</v>
      </c>
      <c r="D9" s="49" t="s">
        <v>12</v>
      </c>
      <c r="E9" s="57">
        <v>0.404861111111111</v>
      </c>
      <c r="F9" s="57">
        <v>0.4041666666666666</v>
      </c>
      <c r="G9" s="57">
        <f t="shared" si="2"/>
        <v>0.001388888888888773</v>
      </c>
      <c r="H9" s="57">
        <v>0.408333333333333</v>
      </c>
      <c r="I9" s="57">
        <f t="shared" si="3"/>
        <v>0.408333333333333</v>
      </c>
      <c r="J9" s="57">
        <f t="shared" si="4"/>
        <v>0</v>
      </c>
      <c r="K9" s="52">
        <v>0.658321759259259</v>
      </c>
      <c r="L9" s="52">
        <v>0.5959375</v>
      </c>
      <c r="M9" s="57">
        <f t="shared" si="5"/>
        <v>0</v>
      </c>
      <c r="N9" s="52">
        <f t="shared" si="6"/>
        <v>0.18760416666666702</v>
      </c>
      <c r="O9" s="57">
        <f t="shared" si="7"/>
        <v>0.001388888888888773</v>
      </c>
      <c r="P9" s="52">
        <f t="shared" si="8"/>
        <v>0.18760416666666702</v>
      </c>
      <c r="Q9" s="52">
        <f t="shared" si="0"/>
        <v>0.1889930555555558</v>
      </c>
    </row>
    <row r="10" spans="1:17" ht="25.5">
      <c r="A10" s="85">
        <v>203</v>
      </c>
      <c r="B10" s="8" t="s">
        <v>42</v>
      </c>
      <c r="C10" s="32" t="s">
        <v>53</v>
      </c>
      <c r="D10" s="49" t="s">
        <v>12</v>
      </c>
      <c r="E10" s="57">
        <v>0.400694444444444</v>
      </c>
      <c r="F10" s="57">
        <f aca="true" t="shared" si="9" ref="F10:F16">E10</f>
        <v>0.400694444444444</v>
      </c>
      <c r="G10" s="57">
        <f t="shared" si="2"/>
        <v>0</v>
      </c>
      <c r="H10" s="57">
        <v>0.404166666666667</v>
      </c>
      <c r="I10" s="57">
        <f t="shared" si="3"/>
        <v>0.404166666666667</v>
      </c>
      <c r="J10" s="57">
        <f t="shared" si="4"/>
        <v>0</v>
      </c>
      <c r="K10" s="52">
        <v>0.654155092592593</v>
      </c>
      <c r="L10" s="52">
        <v>0.5567361111111111</v>
      </c>
      <c r="M10" s="57">
        <v>0.08333333333333333</v>
      </c>
      <c r="N10" s="52">
        <f t="shared" si="6"/>
        <v>0.1525694444444441</v>
      </c>
      <c r="O10" s="57">
        <f t="shared" si="7"/>
        <v>0.08333333333333333</v>
      </c>
      <c r="P10" s="52">
        <f t="shared" si="8"/>
        <v>0.2359027777777774</v>
      </c>
      <c r="Q10" s="52">
        <f t="shared" si="0"/>
        <v>0.2359027777777774</v>
      </c>
    </row>
    <row r="11" spans="1:17" ht="25.5">
      <c r="A11" s="85">
        <v>206</v>
      </c>
      <c r="B11" s="8" t="s">
        <v>117</v>
      </c>
      <c r="C11" s="8" t="s">
        <v>38</v>
      </c>
      <c r="D11" s="49" t="s">
        <v>12</v>
      </c>
      <c r="E11" s="57">
        <v>0.409027777777778</v>
      </c>
      <c r="F11" s="57">
        <f t="shared" si="9"/>
        <v>0.409027777777778</v>
      </c>
      <c r="G11" s="57">
        <f t="shared" si="2"/>
        <v>0</v>
      </c>
      <c r="H11" s="57">
        <v>0.4125</v>
      </c>
      <c r="I11" s="57">
        <f t="shared" si="3"/>
        <v>0.4125</v>
      </c>
      <c r="J11" s="57">
        <f t="shared" si="4"/>
        <v>0</v>
      </c>
      <c r="K11" s="52">
        <v>0.662488425925926</v>
      </c>
      <c r="L11" s="52">
        <v>0.5893981481481482</v>
      </c>
      <c r="M11" s="57">
        <v>0.08333333333333333</v>
      </c>
      <c r="N11" s="52">
        <f t="shared" si="6"/>
        <v>0.1768981481481482</v>
      </c>
      <c r="O11" s="57">
        <f t="shared" si="7"/>
        <v>0.08333333333333333</v>
      </c>
      <c r="P11" s="52">
        <f t="shared" si="8"/>
        <v>0.2602314814814815</v>
      </c>
      <c r="Q11" s="52">
        <f t="shared" si="0"/>
        <v>0.2602314814814815</v>
      </c>
    </row>
    <row r="12" spans="1:17" ht="25.5">
      <c r="A12" s="85">
        <v>217</v>
      </c>
      <c r="B12" s="8" t="s">
        <v>116</v>
      </c>
      <c r="C12" s="45" t="s">
        <v>20</v>
      </c>
      <c r="D12" s="49" t="s">
        <v>3</v>
      </c>
      <c r="E12" s="57">
        <v>0.397916666666667</v>
      </c>
      <c r="F12" s="57">
        <f t="shared" si="9"/>
        <v>0.397916666666667</v>
      </c>
      <c r="G12" s="57">
        <f t="shared" si="2"/>
        <v>0</v>
      </c>
      <c r="H12" s="57">
        <v>0.401388888888889</v>
      </c>
      <c r="I12" s="57">
        <f t="shared" si="3"/>
        <v>0.401388888888889</v>
      </c>
      <c r="J12" s="57">
        <f t="shared" si="4"/>
        <v>0</v>
      </c>
      <c r="K12" s="52">
        <v>0.651377314814815</v>
      </c>
      <c r="L12" s="52">
        <v>0.6158449074074074</v>
      </c>
      <c r="M12" s="57">
        <v>0.125</v>
      </c>
      <c r="N12" s="52">
        <f t="shared" si="6"/>
        <v>0.21445601851851837</v>
      </c>
      <c r="O12" s="57">
        <f t="shared" si="7"/>
        <v>0.125</v>
      </c>
      <c r="P12" s="52">
        <f t="shared" si="8"/>
        <v>0.33945601851851837</v>
      </c>
      <c r="Q12" s="52">
        <f t="shared" si="0"/>
        <v>0.33945601851851837</v>
      </c>
    </row>
    <row r="13" spans="1:17" ht="25.5">
      <c r="A13" s="85">
        <v>209</v>
      </c>
      <c r="B13" s="8" t="s">
        <v>57</v>
      </c>
      <c r="C13" s="54" t="s">
        <v>58</v>
      </c>
      <c r="D13" s="48" t="s">
        <v>15</v>
      </c>
      <c r="E13" s="57">
        <v>0.40625</v>
      </c>
      <c r="F13" s="57">
        <f t="shared" si="9"/>
        <v>0.40625</v>
      </c>
      <c r="G13" s="57">
        <f t="shared" si="2"/>
        <v>0</v>
      </c>
      <c r="H13" s="57">
        <v>0.409722222222222</v>
      </c>
      <c r="I13" s="57">
        <f t="shared" si="3"/>
        <v>0.409722222222222</v>
      </c>
      <c r="J13" s="57">
        <f t="shared" si="4"/>
        <v>0</v>
      </c>
      <c r="K13" s="52">
        <v>0.659710648148148</v>
      </c>
      <c r="L13" s="52">
        <v>0.5886574074074075</v>
      </c>
      <c r="M13" s="57">
        <v>0.16666666666666666</v>
      </c>
      <c r="N13" s="52">
        <f t="shared" si="6"/>
        <v>0.17893518518518547</v>
      </c>
      <c r="O13" s="57">
        <f t="shared" si="7"/>
        <v>0.16666666666666666</v>
      </c>
      <c r="P13" s="52">
        <f t="shared" si="8"/>
        <v>0.3456018518518521</v>
      </c>
      <c r="Q13" s="52">
        <f t="shared" si="0"/>
        <v>0.3456018518518521</v>
      </c>
    </row>
    <row r="14" spans="1:17" ht="25.5">
      <c r="A14" s="85">
        <v>219</v>
      </c>
      <c r="B14" s="8" t="s">
        <v>60</v>
      </c>
      <c r="C14" s="8" t="s">
        <v>41</v>
      </c>
      <c r="D14" s="45" t="s">
        <v>3</v>
      </c>
      <c r="E14" s="57">
        <v>0.407638888888889</v>
      </c>
      <c r="F14" s="57">
        <f t="shared" si="9"/>
        <v>0.407638888888889</v>
      </c>
      <c r="G14" s="57">
        <f t="shared" si="2"/>
        <v>0</v>
      </c>
      <c r="H14" s="57">
        <v>0.411111111111111</v>
      </c>
      <c r="I14" s="57">
        <f t="shared" si="3"/>
        <v>0.411111111111111</v>
      </c>
      <c r="J14" s="57">
        <f t="shared" si="4"/>
        <v>0</v>
      </c>
      <c r="K14" s="52">
        <v>0.661099537037037</v>
      </c>
      <c r="L14" s="52">
        <v>0.5948263888888888</v>
      </c>
      <c r="M14" s="57">
        <v>0.25</v>
      </c>
      <c r="N14" s="52">
        <f t="shared" si="6"/>
        <v>0.18371527777777785</v>
      </c>
      <c r="O14" s="57">
        <f t="shared" si="7"/>
        <v>0.25</v>
      </c>
      <c r="P14" s="52">
        <f t="shared" si="8"/>
        <v>0.43371527777777785</v>
      </c>
      <c r="Q14" s="52">
        <f t="shared" si="0"/>
        <v>0.43371527777777785</v>
      </c>
    </row>
    <row r="15" spans="1:17" ht="25.5">
      <c r="A15" s="85">
        <v>215</v>
      </c>
      <c r="B15" s="45" t="s">
        <v>16</v>
      </c>
      <c r="C15" s="53" t="s">
        <v>74</v>
      </c>
      <c r="D15" s="45" t="s">
        <v>3</v>
      </c>
      <c r="E15" s="57">
        <v>0.410416666666667</v>
      </c>
      <c r="F15" s="57">
        <f t="shared" si="9"/>
        <v>0.410416666666667</v>
      </c>
      <c r="G15" s="57">
        <f t="shared" si="2"/>
        <v>0</v>
      </c>
      <c r="H15" s="57">
        <v>0.413888888888889</v>
      </c>
      <c r="I15" s="57">
        <f t="shared" si="3"/>
        <v>0.413888888888889</v>
      </c>
      <c r="J15" s="57">
        <f t="shared" si="4"/>
        <v>0</v>
      </c>
      <c r="K15" s="52">
        <v>0.663877314814815</v>
      </c>
      <c r="L15" s="52">
        <v>0.6077199074074074</v>
      </c>
      <c r="M15" s="57">
        <v>0.2916666666666667</v>
      </c>
      <c r="N15" s="52">
        <f t="shared" si="6"/>
        <v>0.19383101851851847</v>
      </c>
      <c r="O15" s="57">
        <f t="shared" si="7"/>
        <v>0.2916666666666667</v>
      </c>
      <c r="P15" s="52">
        <f t="shared" si="8"/>
        <v>0.48549768518518516</v>
      </c>
      <c r="Q15" s="52">
        <f t="shared" si="0"/>
        <v>0.48549768518518516</v>
      </c>
    </row>
    <row r="16" spans="1:17" ht="27" customHeight="1">
      <c r="A16" s="85">
        <v>212</v>
      </c>
      <c r="B16" s="8" t="s">
        <v>67</v>
      </c>
      <c r="C16" s="8" t="s">
        <v>20</v>
      </c>
      <c r="D16" s="45" t="s">
        <v>3</v>
      </c>
      <c r="E16" s="57">
        <v>0.402083333333333</v>
      </c>
      <c r="F16" s="57">
        <f t="shared" si="9"/>
        <v>0.402083333333333</v>
      </c>
      <c r="G16" s="57">
        <f t="shared" si="2"/>
        <v>0</v>
      </c>
      <c r="H16" s="57">
        <v>0.405555555555556</v>
      </c>
      <c r="I16" s="57">
        <f t="shared" si="3"/>
        <v>0.405555555555556</v>
      </c>
      <c r="J16" s="57">
        <f t="shared" si="4"/>
        <v>0</v>
      </c>
      <c r="K16" s="52">
        <v>0.655543981481482</v>
      </c>
      <c r="L16" s="52">
        <v>0.6555439814814815</v>
      </c>
      <c r="M16" s="57">
        <v>0.25</v>
      </c>
      <c r="N16" s="52">
        <f t="shared" si="6"/>
        <v>0.24998842592592552</v>
      </c>
      <c r="O16" s="57">
        <f t="shared" si="7"/>
        <v>0.25</v>
      </c>
      <c r="P16" s="52">
        <f t="shared" si="8"/>
        <v>0.4999884259259255</v>
      </c>
      <c r="Q16" s="52">
        <f t="shared" si="0"/>
        <v>0.4999884259259255</v>
      </c>
    </row>
  </sheetData>
  <sheetProtection/>
  <conditionalFormatting sqref="B6:B7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M8" sqref="M8"/>
    </sheetView>
  </sheetViews>
  <sheetFormatPr defaultColWidth="9.00390625" defaultRowHeight="12.75"/>
  <cols>
    <col min="2" max="2" width="9.125" style="0" customWidth="1"/>
    <col min="3" max="3" width="17.25390625" style="0" customWidth="1"/>
    <col min="4" max="4" width="12.125" style="0" customWidth="1"/>
  </cols>
  <sheetData>
    <row r="1" spans="1:6" ht="18">
      <c r="A1" s="109"/>
      <c r="B1" s="109"/>
      <c r="C1" s="109"/>
      <c r="D1" s="109"/>
      <c r="E1" s="109"/>
      <c r="F1" s="43"/>
    </row>
    <row r="2" spans="1:10" ht="12.7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9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4.25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2" ht="12.75">
      <c r="A5" s="7"/>
      <c r="B5" s="23"/>
    </row>
    <row r="6" spans="1:10" ht="23.25">
      <c r="A6" s="111" t="s">
        <v>142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76" t="s">
        <v>107</v>
      </c>
      <c r="B7" s="76"/>
      <c r="C7" s="76"/>
      <c r="D7" s="76"/>
      <c r="E7" s="76"/>
      <c r="F7" s="76"/>
      <c r="G7" s="76"/>
      <c r="H7" s="76"/>
      <c r="I7" s="119" t="s">
        <v>125</v>
      </c>
      <c r="J7" s="119"/>
    </row>
    <row r="8" spans="1:10" ht="45">
      <c r="A8" s="60" t="s">
        <v>0</v>
      </c>
      <c r="B8" s="60" t="s">
        <v>93</v>
      </c>
      <c r="C8" s="59" t="s">
        <v>5</v>
      </c>
      <c r="D8" s="75" t="s">
        <v>1</v>
      </c>
      <c r="E8" s="59" t="s">
        <v>7</v>
      </c>
      <c r="F8" s="59" t="s">
        <v>94</v>
      </c>
      <c r="G8" s="59" t="s">
        <v>95</v>
      </c>
      <c r="H8" s="60" t="s">
        <v>96</v>
      </c>
      <c r="I8" s="60" t="s">
        <v>97</v>
      </c>
      <c r="J8" s="60" t="s">
        <v>98</v>
      </c>
    </row>
    <row r="9" spans="1:10" ht="25.5">
      <c r="A9" s="50">
        <v>1</v>
      </c>
      <c r="B9" s="70">
        <v>211</v>
      </c>
      <c r="C9" s="70" t="s">
        <v>39</v>
      </c>
      <c r="D9" s="70" t="s">
        <v>13</v>
      </c>
      <c r="E9" s="70" t="s">
        <v>15</v>
      </c>
      <c r="F9" s="52">
        <v>0.15835648148148157</v>
      </c>
      <c r="G9" s="57"/>
      <c r="H9" s="52">
        <v>0.15835648148148157</v>
      </c>
      <c r="I9" s="93" t="s">
        <v>104</v>
      </c>
      <c r="J9" s="93" t="s">
        <v>104</v>
      </c>
    </row>
    <row r="10" spans="1:10" ht="25.5">
      <c r="A10" s="50">
        <f>A9+1</f>
        <v>2</v>
      </c>
      <c r="B10" s="70">
        <v>218</v>
      </c>
      <c r="C10" s="70" t="s">
        <v>19</v>
      </c>
      <c r="D10" s="70" t="s">
        <v>20</v>
      </c>
      <c r="E10" s="70" t="s">
        <v>3</v>
      </c>
      <c r="F10" s="52">
        <v>0.1599074074074074</v>
      </c>
      <c r="G10" s="57"/>
      <c r="H10" s="52">
        <v>0.1599074074074074</v>
      </c>
      <c r="I10" s="52">
        <f>H10-$H$9</f>
        <v>0.0015509259259258168</v>
      </c>
      <c r="J10" s="52">
        <f>H10-H9</f>
        <v>0.0015509259259258168</v>
      </c>
    </row>
    <row r="11" spans="1:10" ht="38.25">
      <c r="A11" s="50">
        <f aca="true" t="shared" si="0" ref="A11:A23">A10+1</f>
        <v>3</v>
      </c>
      <c r="B11" s="70">
        <v>205</v>
      </c>
      <c r="C11" s="70" t="s">
        <v>27</v>
      </c>
      <c r="D11" s="70" t="s">
        <v>55</v>
      </c>
      <c r="E11" s="70" t="s">
        <v>12</v>
      </c>
      <c r="F11" s="52">
        <v>0.16027777777777785</v>
      </c>
      <c r="G11" s="57"/>
      <c r="H11" s="52">
        <v>0.16027777777777785</v>
      </c>
      <c r="I11" s="52">
        <f aca="true" t="shared" si="1" ref="I11:I22">H11-$H$9</f>
        <v>0.001921296296296282</v>
      </c>
      <c r="J11" s="52">
        <f aca="true" t="shared" si="2" ref="J11:J22">H11-H10</f>
        <v>0.0003703703703704653</v>
      </c>
    </row>
    <row r="12" spans="1:10" ht="37.5" customHeight="1">
      <c r="A12" s="50">
        <f t="shared" si="0"/>
        <v>4</v>
      </c>
      <c r="B12" s="70">
        <v>204</v>
      </c>
      <c r="C12" s="70" t="s">
        <v>50</v>
      </c>
      <c r="D12" s="70" t="s">
        <v>52</v>
      </c>
      <c r="E12" s="70" t="s">
        <v>12</v>
      </c>
      <c r="F12" s="52">
        <v>0.17937499999999978</v>
      </c>
      <c r="G12" s="57"/>
      <c r="H12" s="52">
        <v>0.17937499999999978</v>
      </c>
      <c r="I12" s="52">
        <f t="shared" si="1"/>
        <v>0.021018518518518214</v>
      </c>
      <c r="J12" s="52">
        <f t="shared" si="2"/>
        <v>0.019097222222221932</v>
      </c>
    </row>
    <row r="13" spans="1:10" ht="25.5">
      <c r="A13" s="50">
        <f t="shared" si="0"/>
        <v>5</v>
      </c>
      <c r="B13" s="70">
        <v>208</v>
      </c>
      <c r="C13" s="70" t="s">
        <v>101</v>
      </c>
      <c r="D13" s="70" t="s">
        <v>102</v>
      </c>
      <c r="E13" s="70" t="s">
        <v>15</v>
      </c>
      <c r="F13" s="52">
        <v>0.1806828703703704</v>
      </c>
      <c r="G13" s="57"/>
      <c r="H13" s="52">
        <v>0.1806828703703704</v>
      </c>
      <c r="I13" s="52">
        <f t="shared" si="1"/>
        <v>0.022326388888888826</v>
      </c>
      <c r="J13" s="52">
        <f t="shared" si="2"/>
        <v>0.0013078703703706118</v>
      </c>
    </row>
    <row r="14" spans="1:10" ht="25.5">
      <c r="A14" s="50">
        <f t="shared" si="0"/>
        <v>6</v>
      </c>
      <c r="B14" s="70">
        <v>216</v>
      </c>
      <c r="C14" s="70" t="s">
        <v>24</v>
      </c>
      <c r="D14" s="70" t="s">
        <v>6</v>
      </c>
      <c r="E14" s="70" t="s">
        <v>3</v>
      </c>
      <c r="F14" s="52">
        <v>0.18593749999999976</v>
      </c>
      <c r="G14" s="57"/>
      <c r="H14" s="52">
        <v>0.18593749999999976</v>
      </c>
      <c r="I14" s="52">
        <f t="shared" si="1"/>
        <v>0.027581018518518186</v>
      </c>
      <c r="J14" s="52">
        <f t="shared" si="2"/>
        <v>0.005254629629629359</v>
      </c>
    </row>
    <row r="15" spans="1:10" ht="25.5">
      <c r="A15" s="50">
        <f t="shared" si="0"/>
        <v>7</v>
      </c>
      <c r="B15" s="70">
        <v>220</v>
      </c>
      <c r="C15" s="70" t="s">
        <v>99</v>
      </c>
      <c r="D15" s="70" t="s">
        <v>100</v>
      </c>
      <c r="E15" s="70" t="s">
        <v>12</v>
      </c>
      <c r="F15" s="52">
        <v>0.18760416666666702</v>
      </c>
      <c r="G15" s="57">
        <v>0.001388888888888773</v>
      </c>
      <c r="H15" s="52">
        <v>0.18760416666666702</v>
      </c>
      <c r="I15" s="52">
        <f t="shared" si="1"/>
        <v>0.029247685185185446</v>
      </c>
      <c r="J15" s="52">
        <f t="shared" si="2"/>
        <v>0.0016666666666672603</v>
      </c>
    </row>
    <row r="16" spans="1:10" ht="28.5" customHeight="1">
      <c r="A16" s="50">
        <f t="shared" si="0"/>
        <v>8</v>
      </c>
      <c r="B16" s="70">
        <v>203</v>
      </c>
      <c r="C16" s="70" t="s">
        <v>42</v>
      </c>
      <c r="D16" s="70" t="s">
        <v>53</v>
      </c>
      <c r="E16" s="70" t="s">
        <v>12</v>
      </c>
      <c r="F16" s="52">
        <v>0.1525694444444441</v>
      </c>
      <c r="G16" s="57">
        <v>0.08333333333333333</v>
      </c>
      <c r="H16" s="52">
        <v>0.2359027777777774</v>
      </c>
      <c r="I16" s="52">
        <f t="shared" si="1"/>
        <v>0.07754629629629584</v>
      </c>
      <c r="J16" s="52">
        <f t="shared" si="2"/>
        <v>0.04829861111111039</v>
      </c>
    </row>
    <row r="17" spans="1:10" ht="25.5">
      <c r="A17" s="50">
        <f t="shared" si="0"/>
        <v>9</v>
      </c>
      <c r="B17" s="70">
        <v>206</v>
      </c>
      <c r="C17" s="70" t="s">
        <v>117</v>
      </c>
      <c r="D17" s="70" t="s">
        <v>38</v>
      </c>
      <c r="E17" s="70" t="s">
        <v>12</v>
      </c>
      <c r="F17" s="52">
        <v>0.1768981481481482</v>
      </c>
      <c r="G17" s="57">
        <v>0.08333333333333333</v>
      </c>
      <c r="H17" s="52">
        <v>0.2602314814814815</v>
      </c>
      <c r="I17" s="52">
        <f t="shared" si="1"/>
        <v>0.10187499999999994</v>
      </c>
      <c r="J17" s="52">
        <f t="shared" si="2"/>
        <v>0.024328703703704102</v>
      </c>
    </row>
    <row r="18" spans="1:10" ht="51">
      <c r="A18" s="50">
        <f t="shared" si="0"/>
        <v>10</v>
      </c>
      <c r="B18" s="70">
        <v>217</v>
      </c>
      <c r="C18" s="70" t="s">
        <v>116</v>
      </c>
      <c r="D18" s="70" t="s">
        <v>20</v>
      </c>
      <c r="E18" s="70" t="s">
        <v>3</v>
      </c>
      <c r="F18" s="52">
        <v>0.21445601851851837</v>
      </c>
      <c r="G18" s="57">
        <v>0.125</v>
      </c>
      <c r="H18" s="52">
        <v>0.33945601851851837</v>
      </c>
      <c r="I18" s="52">
        <f t="shared" si="1"/>
        <v>0.1810995370370368</v>
      </c>
      <c r="J18" s="52">
        <f t="shared" si="2"/>
        <v>0.07922453703703686</v>
      </c>
    </row>
    <row r="19" spans="1:10" ht="38.25" customHeight="1">
      <c r="A19" s="50">
        <f t="shared" si="0"/>
        <v>11</v>
      </c>
      <c r="B19" s="70">
        <v>209</v>
      </c>
      <c r="C19" s="70" t="s">
        <v>57</v>
      </c>
      <c r="D19" s="70" t="s">
        <v>58</v>
      </c>
      <c r="E19" s="70" t="s">
        <v>15</v>
      </c>
      <c r="F19" s="52">
        <v>0.17893518518518547</v>
      </c>
      <c r="G19" s="57">
        <v>0.16666666666666666</v>
      </c>
      <c r="H19" s="52">
        <v>0.3456018518518521</v>
      </c>
      <c r="I19" s="52">
        <f t="shared" si="1"/>
        <v>0.18724537037037053</v>
      </c>
      <c r="J19" s="52">
        <f t="shared" si="2"/>
        <v>0.006145833333333739</v>
      </c>
    </row>
    <row r="20" spans="1:10" ht="24" customHeight="1">
      <c r="A20" s="50">
        <f t="shared" si="0"/>
        <v>12</v>
      </c>
      <c r="B20" s="70">
        <v>219</v>
      </c>
      <c r="C20" s="70" t="s">
        <v>60</v>
      </c>
      <c r="D20" s="70" t="s">
        <v>41</v>
      </c>
      <c r="E20" s="70" t="s">
        <v>3</v>
      </c>
      <c r="F20" s="52">
        <v>0.18371527777777785</v>
      </c>
      <c r="G20" s="57">
        <v>0.25</v>
      </c>
      <c r="H20" s="52">
        <v>0.43371527777777785</v>
      </c>
      <c r="I20" s="52">
        <f t="shared" si="1"/>
        <v>0.2753587962962963</v>
      </c>
      <c r="J20" s="52">
        <f t="shared" si="2"/>
        <v>0.08811342592592575</v>
      </c>
    </row>
    <row r="21" spans="1:10" ht="25.5">
      <c r="A21" s="50">
        <f t="shared" si="0"/>
        <v>13</v>
      </c>
      <c r="B21" s="70">
        <v>215</v>
      </c>
      <c r="C21" s="70" t="s">
        <v>16</v>
      </c>
      <c r="D21" s="70" t="s">
        <v>74</v>
      </c>
      <c r="E21" s="70" t="s">
        <v>3</v>
      </c>
      <c r="F21" s="52">
        <v>0.19383101851851847</v>
      </c>
      <c r="G21" s="57">
        <v>0.2916666666666667</v>
      </c>
      <c r="H21" s="52">
        <v>0.48549768518518516</v>
      </c>
      <c r="I21" s="52">
        <f t="shared" si="1"/>
        <v>0.3271412037037036</v>
      </c>
      <c r="J21" s="52">
        <f t="shared" si="2"/>
        <v>0.051782407407407305</v>
      </c>
    </row>
    <row r="22" spans="1:10" ht="24.75" customHeight="1">
      <c r="A22" s="50">
        <f t="shared" si="0"/>
        <v>14</v>
      </c>
      <c r="B22" s="70">
        <v>212</v>
      </c>
      <c r="C22" s="70" t="s">
        <v>67</v>
      </c>
      <c r="D22" s="70" t="s">
        <v>20</v>
      </c>
      <c r="E22" s="70" t="s">
        <v>3</v>
      </c>
      <c r="F22" s="52">
        <v>0.24998842592592552</v>
      </c>
      <c r="G22" s="57">
        <v>0.25</v>
      </c>
      <c r="H22" s="52">
        <v>0.5</v>
      </c>
      <c r="I22" s="52">
        <f t="shared" si="1"/>
        <v>0.34164351851851843</v>
      </c>
      <c r="J22" s="52">
        <f t="shared" si="2"/>
        <v>0.014502314814814843</v>
      </c>
    </row>
    <row r="23" spans="1:17" ht="12.75">
      <c r="A23" s="50">
        <f t="shared" si="0"/>
        <v>15</v>
      </c>
      <c r="B23" s="50">
        <v>207</v>
      </c>
      <c r="C23" s="50" t="s">
        <v>69</v>
      </c>
      <c r="D23" s="50" t="s">
        <v>70</v>
      </c>
      <c r="E23" s="50" t="s">
        <v>12</v>
      </c>
      <c r="F23" s="121" t="s">
        <v>124</v>
      </c>
      <c r="G23" s="122"/>
      <c r="H23" s="122"/>
      <c r="I23" s="122"/>
      <c r="J23" s="123"/>
      <c r="K23" s="58"/>
      <c r="L23" s="58"/>
      <c r="M23" s="56"/>
      <c r="N23" s="58"/>
      <c r="O23" s="56"/>
      <c r="P23" s="58"/>
      <c r="Q23" s="58"/>
    </row>
    <row r="25" spans="2:8" ht="13.5" thickBot="1">
      <c r="B25" t="s">
        <v>106</v>
      </c>
      <c r="C25" s="82"/>
      <c r="D25" s="82"/>
      <c r="E25" s="82"/>
      <c r="F25" s="82"/>
      <c r="G25" s="118" t="s">
        <v>110</v>
      </c>
      <c r="H25" s="118"/>
    </row>
    <row r="26" spans="2:6" ht="12.75">
      <c r="B26" t="s">
        <v>109</v>
      </c>
      <c r="D26" s="1"/>
      <c r="E26" s="1"/>
      <c r="F26" s="1"/>
    </row>
    <row r="27" spans="4:6" ht="12.75">
      <c r="D27" s="1"/>
      <c r="E27" s="1"/>
      <c r="F27" s="1"/>
    </row>
    <row r="28" ht="12.75">
      <c r="B28" t="s">
        <v>111</v>
      </c>
    </row>
    <row r="29" spans="2:8" ht="13.5" thickBot="1">
      <c r="B29" t="s">
        <v>112</v>
      </c>
      <c r="C29" s="82"/>
      <c r="D29" s="82"/>
      <c r="E29" s="82"/>
      <c r="F29" s="82"/>
      <c r="G29" s="118" t="s">
        <v>113</v>
      </c>
      <c r="H29" s="118"/>
    </row>
  </sheetData>
  <sheetProtection/>
  <mergeCells count="9">
    <mergeCell ref="F23:J23"/>
    <mergeCell ref="G25:H25"/>
    <mergeCell ref="G29:H29"/>
    <mergeCell ref="A1:E1"/>
    <mergeCell ref="A2:J2"/>
    <mergeCell ref="A3:J3"/>
    <mergeCell ref="A4:J4"/>
    <mergeCell ref="A6:J6"/>
    <mergeCell ref="I7:J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1">
      <selection activeCell="K10" sqref="K10"/>
    </sheetView>
  </sheetViews>
  <sheetFormatPr defaultColWidth="9.00390625" defaultRowHeight="12.75"/>
  <cols>
    <col min="3" max="3" width="16.75390625" style="0" customWidth="1"/>
    <col min="4" max="4" width="12.375" style="0" customWidth="1"/>
  </cols>
  <sheetData>
    <row r="1" spans="1:6" ht="18">
      <c r="A1" s="109"/>
      <c r="B1" s="109"/>
      <c r="C1" s="109"/>
      <c r="D1" s="109"/>
      <c r="E1" s="109"/>
      <c r="F1" s="43"/>
    </row>
    <row r="2" spans="1:10" ht="12.7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9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4.25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2" ht="12.75">
      <c r="A5" s="7"/>
      <c r="B5" s="23"/>
    </row>
    <row r="6" spans="1:10" ht="23.25">
      <c r="A6" s="111" t="s">
        <v>141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76" t="s">
        <v>107</v>
      </c>
      <c r="B7" s="76"/>
      <c r="C7" s="76"/>
      <c r="D7" s="76"/>
      <c r="E7" s="76"/>
      <c r="F7" s="76"/>
      <c r="G7" s="76"/>
      <c r="H7" s="76"/>
      <c r="I7" s="119" t="s">
        <v>125</v>
      </c>
      <c r="J7" s="119"/>
    </row>
    <row r="8" spans="1:10" ht="45">
      <c r="A8" s="60" t="s">
        <v>0</v>
      </c>
      <c r="B8" s="60" t="s">
        <v>93</v>
      </c>
      <c r="C8" s="59" t="s">
        <v>5</v>
      </c>
      <c r="D8" s="75" t="s">
        <v>1</v>
      </c>
      <c r="E8" s="59" t="s">
        <v>7</v>
      </c>
      <c r="F8" s="59" t="s">
        <v>94</v>
      </c>
      <c r="G8" s="59" t="s">
        <v>95</v>
      </c>
      <c r="H8" s="60" t="s">
        <v>96</v>
      </c>
      <c r="I8" s="60" t="s">
        <v>97</v>
      </c>
      <c r="J8" s="60" t="s">
        <v>98</v>
      </c>
    </row>
    <row r="9" spans="1:10" ht="25.5">
      <c r="A9" s="50">
        <v>1</v>
      </c>
      <c r="B9" s="70">
        <v>211</v>
      </c>
      <c r="C9" s="70" t="s">
        <v>39</v>
      </c>
      <c r="D9" s="70" t="s">
        <v>13</v>
      </c>
      <c r="E9" s="70" t="s">
        <v>15</v>
      </c>
      <c r="F9" s="83">
        <v>0.15835648148148157</v>
      </c>
      <c r="G9" s="84">
        <v>0</v>
      </c>
      <c r="H9" s="83">
        <v>0.15835648148148157</v>
      </c>
      <c r="I9" s="71" t="s">
        <v>104</v>
      </c>
      <c r="J9" s="71" t="s">
        <v>104</v>
      </c>
    </row>
    <row r="10" spans="1:10" ht="25.5" customHeight="1">
      <c r="A10" s="50">
        <f>A9+1</f>
        <v>2</v>
      </c>
      <c r="B10" s="70">
        <v>218</v>
      </c>
      <c r="C10" s="70" t="s">
        <v>19</v>
      </c>
      <c r="D10" s="70" t="s">
        <v>20</v>
      </c>
      <c r="E10" s="70" t="s">
        <v>3</v>
      </c>
      <c r="F10" s="83">
        <v>0.1599074074074074</v>
      </c>
      <c r="G10" s="84">
        <v>0</v>
      </c>
      <c r="H10" s="83">
        <v>0.1599074074074074</v>
      </c>
      <c r="I10" s="52">
        <f>H10-$H$9</f>
        <v>0.0015509259259258168</v>
      </c>
      <c r="J10" s="52">
        <f>H10-H9</f>
        <v>0.0015509259259258168</v>
      </c>
    </row>
    <row r="11" spans="1:10" ht="38.25">
      <c r="A11" s="50">
        <f aca="true" t="shared" si="0" ref="A11:A23">A10+1</f>
        <v>3</v>
      </c>
      <c r="B11" s="70">
        <v>205</v>
      </c>
      <c r="C11" s="70" t="s">
        <v>27</v>
      </c>
      <c r="D11" s="70" t="s">
        <v>55</v>
      </c>
      <c r="E11" s="70" t="s">
        <v>12</v>
      </c>
      <c r="F11" s="83">
        <v>0.16027777777777785</v>
      </c>
      <c r="G11" s="84">
        <v>0</v>
      </c>
      <c r="H11" s="83">
        <v>0.16027777777777785</v>
      </c>
      <c r="I11" s="52">
        <f aca="true" t="shared" si="1" ref="I11:I22">H11-$H$9</f>
        <v>0.001921296296296282</v>
      </c>
      <c r="J11" s="52">
        <f aca="true" t="shared" si="2" ref="J11:J22">H11-H10</f>
        <v>0.0003703703703704653</v>
      </c>
    </row>
    <row r="12" spans="1:10" ht="38.25">
      <c r="A12" s="50">
        <f t="shared" si="0"/>
        <v>4</v>
      </c>
      <c r="B12" s="70">
        <v>204</v>
      </c>
      <c r="C12" s="70" t="s">
        <v>50</v>
      </c>
      <c r="D12" s="70" t="s">
        <v>52</v>
      </c>
      <c r="E12" s="70" t="s">
        <v>12</v>
      </c>
      <c r="F12" s="83">
        <v>0.17937499999999978</v>
      </c>
      <c r="G12" s="84">
        <v>0</v>
      </c>
      <c r="H12" s="83">
        <v>0.17937499999999978</v>
      </c>
      <c r="I12" s="52">
        <f t="shared" si="1"/>
        <v>0.021018518518518214</v>
      </c>
      <c r="J12" s="52">
        <f t="shared" si="2"/>
        <v>0.019097222222221932</v>
      </c>
    </row>
    <row r="13" spans="1:10" ht="24.75" customHeight="1">
      <c r="A13" s="50">
        <f t="shared" si="0"/>
        <v>5</v>
      </c>
      <c r="B13" s="70">
        <v>208</v>
      </c>
      <c r="C13" s="70" t="s">
        <v>101</v>
      </c>
      <c r="D13" s="70" t="s">
        <v>102</v>
      </c>
      <c r="E13" s="70" t="s">
        <v>15</v>
      </c>
      <c r="F13" s="83">
        <v>0.1806828703703704</v>
      </c>
      <c r="G13" s="84">
        <v>0</v>
      </c>
      <c r="H13" s="83">
        <v>0.1806828703703704</v>
      </c>
      <c r="I13" s="52">
        <f t="shared" si="1"/>
        <v>0.022326388888888826</v>
      </c>
      <c r="J13" s="52">
        <f t="shared" si="2"/>
        <v>0.0013078703703706118</v>
      </c>
    </row>
    <row r="14" spans="1:10" ht="27" customHeight="1">
      <c r="A14" s="50">
        <f t="shared" si="0"/>
        <v>6</v>
      </c>
      <c r="B14" s="70">
        <v>216</v>
      </c>
      <c r="C14" s="70" t="s">
        <v>24</v>
      </c>
      <c r="D14" s="70" t="s">
        <v>6</v>
      </c>
      <c r="E14" s="70" t="s">
        <v>3</v>
      </c>
      <c r="F14" s="83">
        <v>0.18593749999999976</v>
      </c>
      <c r="G14" s="84">
        <v>0</v>
      </c>
      <c r="H14" s="83">
        <v>0.18593749999999976</v>
      </c>
      <c r="I14" s="52">
        <f t="shared" si="1"/>
        <v>0.027581018518518186</v>
      </c>
      <c r="J14" s="52">
        <f t="shared" si="2"/>
        <v>0.005254629629629359</v>
      </c>
    </row>
    <row r="15" spans="1:10" ht="27.75" customHeight="1">
      <c r="A15" s="50">
        <f t="shared" si="0"/>
        <v>7</v>
      </c>
      <c r="B15" s="70">
        <v>220</v>
      </c>
      <c r="C15" s="70" t="s">
        <v>99</v>
      </c>
      <c r="D15" s="70" t="s">
        <v>100</v>
      </c>
      <c r="E15" s="70" t="s">
        <v>12</v>
      </c>
      <c r="F15" s="83">
        <v>0.18760416666666702</v>
      </c>
      <c r="G15" s="84">
        <v>0.001388888888888773</v>
      </c>
      <c r="H15" s="83">
        <v>0.1889930555555558</v>
      </c>
      <c r="I15" s="52">
        <f t="shared" si="1"/>
        <v>0.03063657407407422</v>
      </c>
      <c r="J15" s="52">
        <f t="shared" si="2"/>
        <v>0.003055555555556033</v>
      </c>
    </row>
    <row r="16" spans="1:10" ht="43.5" customHeight="1">
      <c r="A16" s="50">
        <f t="shared" si="0"/>
        <v>8</v>
      </c>
      <c r="B16" s="70">
        <v>203</v>
      </c>
      <c r="C16" s="70" t="s">
        <v>42</v>
      </c>
      <c r="D16" s="70" t="s">
        <v>53</v>
      </c>
      <c r="E16" s="70" t="s">
        <v>12</v>
      </c>
      <c r="F16" s="83">
        <v>0.1525694444444441</v>
      </c>
      <c r="G16" s="84">
        <v>0.08333333333333333</v>
      </c>
      <c r="H16" s="83">
        <v>0.2359027777777774</v>
      </c>
      <c r="I16" s="52">
        <f t="shared" si="1"/>
        <v>0.07754629629629584</v>
      </c>
      <c r="J16" s="52">
        <f t="shared" si="2"/>
        <v>0.04690972222222162</v>
      </c>
    </row>
    <row r="17" spans="1:10" ht="26.25" customHeight="1">
      <c r="A17" s="50">
        <f t="shared" si="0"/>
        <v>9</v>
      </c>
      <c r="B17" s="70">
        <v>206</v>
      </c>
      <c r="C17" s="70" t="s">
        <v>117</v>
      </c>
      <c r="D17" s="70" t="s">
        <v>38</v>
      </c>
      <c r="E17" s="70" t="s">
        <v>12</v>
      </c>
      <c r="F17" s="83">
        <v>0.1768981481481482</v>
      </c>
      <c r="G17" s="84">
        <v>0.08333333333333333</v>
      </c>
      <c r="H17" s="83">
        <v>0.2602314814814815</v>
      </c>
      <c r="I17" s="52">
        <f t="shared" si="1"/>
        <v>0.10187499999999994</v>
      </c>
      <c r="J17" s="52">
        <f t="shared" si="2"/>
        <v>0.024328703703704102</v>
      </c>
    </row>
    <row r="18" spans="1:10" ht="55.5" customHeight="1">
      <c r="A18" s="50">
        <f t="shared" si="0"/>
        <v>10</v>
      </c>
      <c r="B18" s="70">
        <v>217</v>
      </c>
      <c r="C18" s="70" t="s">
        <v>116</v>
      </c>
      <c r="D18" s="70" t="s">
        <v>20</v>
      </c>
      <c r="E18" s="70" t="s">
        <v>3</v>
      </c>
      <c r="F18" s="83">
        <v>0.21445601851851837</v>
      </c>
      <c r="G18" s="84">
        <v>0.125</v>
      </c>
      <c r="H18" s="83">
        <v>0.33945601851851837</v>
      </c>
      <c r="I18" s="52">
        <f t="shared" si="1"/>
        <v>0.1810995370370368</v>
      </c>
      <c r="J18" s="52">
        <f t="shared" si="2"/>
        <v>0.07922453703703686</v>
      </c>
    </row>
    <row r="19" spans="1:10" ht="55.5" customHeight="1">
      <c r="A19" s="50">
        <f t="shared" si="0"/>
        <v>11</v>
      </c>
      <c r="B19" s="70">
        <v>209</v>
      </c>
      <c r="C19" s="70" t="s">
        <v>57</v>
      </c>
      <c r="D19" s="70" t="s">
        <v>58</v>
      </c>
      <c r="E19" s="70" t="s">
        <v>15</v>
      </c>
      <c r="F19" s="83">
        <v>0.17893518518518547</v>
      </c>
      <c r="G19" s="84">
        <v>0.16666666666666666</v>
      </c>
      <c r="H19" s="83">
        <v>0.3456018518518521</v>
      </c>
      <c r="I19" s="52">
        <f t="shared" si="1"/>
        <v>0.18724537037037053</v>
      </c>
      <c r="J19" s="52">
        <f t="shared" si="2"/>
        <v>0.006145833333333739</v>
      </c>
    </row>
    <row r="20" spans="1:10" ht="29.25" customHeight="1">
      <c r="A20" s="50">
        <f t="shared" si="0"/>
        <v>12</v>
      </c>
      <c r="B20" s="70">
        <v>219</v>
      </c>
      <c r="C20" s="70" t="s">
        <v>60</v>
      </c>
      <c r="D20" s="70" t="s">
        <v>41</v>
      </c>
      <c r="E20" s="70" t="s">
        <v>3</v>
      </c>
      <c r="F20" s="83">
        <v>0.18371527777777785</v>
      </c>
      <c r="G20" s="84">
        <v>0.25</v>
      </c>
      <c r="H20" s="83">
        <v>0.43371527777777785</v>
      </c>
      <c r="I20" s="52">
        <f t="shared" si="1"/>
        <v>0.2753587962962963</v>
      </c>
      <c r="J20" s="52">
        <f t="shared" si="2"/>
        <v>0.08811342592592575</v>
      </c>
    </row>
    <row r="21" spans="1:10" ht="31.5" customHeight="1">
      <c r="A21" s="50">
        <f t="shared" si="0"/>
        <v>13</v>
      </c>
      <c r="B21" s="70">
        <v>215</v>
      </c>
      <c r="C21" s="70" t="s">
        <v>16</v>
      </c>
      <c r="D21" s="70" t="s">
        <v>74</v>
      </c>
      <c r="E21" s="70" t="s">
        <v>3</v>
      </c>
      <c r="F21" s="83">
        <v>0.19383101851851847</v>
      </c>
      <c r="G21" s="84">
        <v>0.2916666666666667</v>
      </c>
      <c r="H21" s="83">
        <v>0.48549768518518516</v>
      </c>
      <c r="I21" s="52">
        <f t="shared" si="1"/>
        <v>0.3271412037037036</v>
      </c>
      <c r="J21" s="52">
        <f t="shared" si="2"/>
        <v>0.051782407407407305</v>
      </c>
    </row>
    <row r="22" spans="1:10" ht="37.5" customHeight="1">
      <c r="A22" s="50">
        <f t="shared" si="0"/>
        <v>14</v>
      </c>
      <c r="B22" s="70">
        <v>212</v>
      </c>
      <c r="C22" s="70" t="s">
        <v>67</v>
      </c>
      <c r="D22" s="70" t="s">
        <v>20</v>
      </c>
      <c r="E22" s="70" t="s">
        <v>3</v>
      </c>
      <c r="F22" s="83">
        <v>0.24998842592592552</v>
      </c>
      <c r="G22" s="84">
        <v>0.25</v>
      </c>
      <c r="H22" s="83">
        <v>0.5</v>
      </c>
      <c r="I22" s="52">
        <f t="shared" si="1"/>
        <v>0.34164351851851843</v>
      </c>
      <c r="J22" s="52">
        <f t="shared" si="2"/>
        <v>0.014502314814814843</v>
      </c>
    </row>
    <row r="23" spans="1:10" ht="42.75" customHeight="1">
      <c r="A23" s="50">
        <f t="shared" si="0"/>
        <v>15</v>
      </c>
      <c r="B23" s="70">
        <v>207</v>
      </c>
      <c r="C23" s="70" t="s">
        <v>69</v>
      </c>
      <c r="D23" s="70" t="s">
        <v>70</v>
      </c>
      <c r="E23" s="70" t="s">
        <v>12</v>
      </c>
      <c r="F23" s="124" t="s">
        <v>124</v>
      </c>
      <c r="G23" s="124"/>
      <c r="H23" s="124"/>
      <c r="I23" s="124"/>
      <c r="J23" s="124"/>
    </row>
    <row r="27" spans="2:8" ht="13.5" thickBot="1">
      <c r="B27" t="s">
        <v>106</v>
      </c>
      <c r="C27" s="82"/>
      <c r="D27" s="82"/>
      <c r="E27" s="82"/>
      <c r="F27" s="82"/>
      <c r="G27" s="118" t="s">
        <v>110</v>
      </c>
      <c r="H27" s="118"/>
    </row>
    <row r="28" spans="2:6" ht="12.75">
      <c r="B28" t="s">
        <v>109</v>
      </c>
      <c r="D28" s="1"/>
      <c r="E28" s="1"/>
      <c r="F28" s="1"/>
    </row>
    <row r="29" spans="4:6" ht="12.75">
      <c r="D29" s="1"/>
      <c r="E29" s="1"/>
      <c r="F29" s="1"/>
    </row>
    <row r="30" ht="12.75">
      <c r="B30" t="s">
        <v>111</v>
      </c>
    </row>
    <row r="31" spans="2:8" ht="13.5" thickBot="1">
      <c r="B31" t="s">
        <v>112</v>
      </c>
      <c r="C31" s="82"/>
      <c r="D31" s="82"/>
      <c r="E31" s="82"/>
      <c r="F31" s="82"/>
      <c r="G31" s="118" t="s">
        <v>113</v>
      </c>
      <c r="H31" s="118"/>
    </row>
    <row r="32" spans="3:8" ht="12.75">
      <c r="C32" s="1"/>
      <c r="D32" s="1"/>
      <c r="E32" s="1"/>
      <c r="F32" s="1"/>
      <c r="G32" s="25"/>
      <c r="H32" s="25"/>
    </row>
    <row r="34" spans="2:8" ht="13.5" thickBot="1">
      <c r="B34" t="s">
        <v>140</v>
      </c>
      <c r="C34" s="82"/>
      <c r="D34" s="82"/>
      <c r="E34" s="82"/>
      <c r="F34" s="82"/>
      <c r="G34" s="118" t="s">
        <v>134</v>
      </c>
      <c r="H34" s="118"/>
    </row>
    <row r="35" spans="2:6" ht="12.75">
      <c r="B35" t="s">
        <v>135</v>
      </c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ht="12.75">
      <c r="B38" t="s">
        <v>140</v>
      </c>
    </row>
    <row r="39" spans="2:8" ht="13.5" thickBot="1">
      <c r="B39" t="s">
        <v>137</v>
      </c>
      <c r="C39" s="82"/>
      <c r="D39" s="82"/>
      <c r="E39" s="82"/>
      <c r="F39" s="82"/>
      <c r="G39" s="118" t="s">
        <v>136</v>
      </c>
      <c r="H39" s="118"/>
    </row>
    <row r="40" spans="3:8" ht="12.75">
      <c r="C40" s="1"/>
      <c r="D40" s="1"/>
      <c r="E40" s="1"/>
      <c r="F40" s="1"/>
      <c r="G40" s="25"/>
      <c r="H40" s="25"/>
    </row>
    <row r="42" spans="2:8" ht="13.5" thickBot="1">
      <c r="B42" t="s">
        <v>140</v>
      </c>
      <c r="C42" s="82"/>
      <c r="D42" s="82"/>
      <c r="E42" s="82"/>
      <c r="F42" s="82"/>
      <c r="G42" s="118" t="s">
        <v>138</v>
      </c>
      <c r="H42" s="118"/>
    </row>
    <row r="43" spans="2:6" ht="12.75">
      <c r="B43" t="s">
        <v>139</v>
      </c>
      <c r="D43" s="1"/>
      <c r="E43" s="1"/>
      <c r="F43" s="1"/>
    </row>
    <row r="44" spans="4:6" ht="12.75">
      <c r="D44" s="1"/>
      <c r="E44" s="1"/>
      <c r="F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15"/>
      <c r="H46" s="115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3">
    <mergeCell ref="A1:E1"/>
    <mergeCell ref="A2:J2"/>
    <mergeCell ref="A3:J3"/>
    <mergeCell ref="A4:J4"/>
    <mergeCell ref="A6:J6"/>
    <mergeCell ref="I7:J7"/>
    <mergeCell ref="G34:H34"/>
    <mergeCell ref="G39:H39"/>
    <mergeCell ref="G42:H42"/>
    <mergeCell ref="G46:H46"/>
    <mergeCell ref="F23:J23"/>
    <mergeCell ref="G27:H27"/>
    <mergeCell ref="G31:H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20">
      <selection activeCell="N8" sqref="N8"/>
    </sheetView>
  </sheetViews>
  <sheetFormatPr defaultColWidth="9.00390625" defaultRowHeight="12.75"/>
  <cols>
    <col min="4" max="4" width="17.375" style="0" customWidth="1"/>
    <col min="7" max="7" width="10.00390625" style="0" customWidth="1"/>
  </cols>
  <sheetData>
    <row r="1" spans="1:7" ht="18">
      <c r="A1" s="109"/>
      <c r="B1" s="109"/>
      <c r="C1" s="109"/>
      <c r="D1" s="109"/>
      <c r="E1" s="109"/>
      <c r="F1" s="109"/>
      <c r="G1" s="43"/>
    </row>
    <row r="2" spans="1:11" ht="12.7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9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3" ht="12.75">
      <c r="A5" s="7"/>
      <c r="B5" s="7"/>
      <c r="C5" s="23"/>
    </row>
    <row r="6" spans="1:11" ht="23.25">
      <c r="A6" s="111" t="s">
        <v>133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>
      <c r="A7" s="76" t="s">
        <v>107</v>
      </c>
      <c r="B7" s="76"/>
      <c r="C7" s="76"/>
      <c r="D7" s="76"/>
      <c r="E7" s="76"/>
      <c r="F7" s="76"/>
      <c r="G7" s="76"/>
      <c r="H7" s="76"/>
      <c r="I7" s="76"/>
      <c r="J7" s="119" t="s">
        <v>125</v>
      </c>
      <c r="K7" s="119"/>
    </row>
    <row r="8" spans="1:11" ht="60">
      <c r="A8" s="60" t="s">
        <v>130</v>
      </c>
      <c r="B8" s="60" t="s">
        <v>131</v>
      </c>
      <c r="C8" s="60" t="s">
        <v>93</v>
      </c>
      <c r="D8" s="59" t="s">
        <v>5</v>
      </c>
      <c r="E8" s="75" t="s">
        <v>1</v>
      </c>
      <c r="F8" s="59" t="s">
        <v>7</v>
      </c>
      <c r="G8" s="59" t="s">
        <v>115</v>
      </c>
      <c r="H8" s="59" t="s">
        <v>127</v>
      </c>
      <c r="I8" s="60" t="s">
        <v>96</v>
      </c>
      <c r="J8" s="60" t="s">
        <v>97</v>
      </c>
      <c r="K8" s="60" t="s">
        <v>98</v>
      </c>
    </row>
    <row r="9" spans="1:11" ht="25.5">
      <c r="A9" s="94">
        <v>1</v>
      </c>
      <c r="B9" s="94">
        <v>1</v>
      </c>
      <c r="C9" s="94">
        <v>211</v>
      </c>
      <c r="D9" s="70" t="s">
        <v>39</v>
      </c>
      <c r="E9" s="70" t="s">
        <v>13</v>
      </c>
      <c r="F9" s="94" t="s">
        <v>15</v>
      </c>
      <c r="G9" s="83">
        <v>0.003136574074073195</v>
      </c>
      <c r="H9" s="83">
        <v>0.15835648148148157</v>
      </c>
      <c r="I9" s="83">
        <v>0.16149305555555477</v>
      </c>
      <c r="J9" s="70" t="s">
        <v>104</v>
      </c>
      <c r="K9" s="50" t="s">
        <v>104</v>
      </c>
    </row>
    <row r="10" spans="1:11" ht="25.5">
      <c r="A10" s="94">
        <f aca="true" t="shared" si="0" ref="A10:A22">A9+1</f>
        <v>2</v>
      </c>
      <c r="B10" s="94">
        <v>1</v>
      </c>
      <c r="C10" s="94">
        <v>218</v>
      </c>
      <c r="D10" s="70" t="s">
        <v>19</v>
      </c>
      <c r="E10" s="70" t="s">
        <v>20</v>
      </c>
      <c r="F10" s="94" t="s">
        <v>3</v>
      </c>
      <c r="G10" s="83">
        <v>0.0032986111111099614</v>
      </c>
      <c r="H10" s="83">
        <v>0.1599074074074074</v>
      </c>
      <c r="I10" s="83">
        <v>0.16320601851851735</v>
      </c>
      <c r="J10" s="83">
        <f aca="true" t="shared" si="1" ref="J10:J22">I10-$I$9</f>
        <v>0.001712962962962583</v>
      </c>
      <c r="K10" s="52">
        <f aca="true" t="shared" si="2" ref="K10:K22">I10-I9</f>
        <v>0.001712962962962583</v>
      </c>
    </row>
    <row r="11" spans="1:11" ht="38.25">
      <c r="A11" s="94">
        <f t="shared" si="0"/>
        <v>3</v>
      </c>
      <c r="B11" s="94">
        <v>1</v>
      </c>
      <c r="C11" s="94">
        <v>205</v>
      </c>
      <c r="D11" s="70" t="s">
        <v>27</v>
      </c>
      <c r="E11" s="70" t="s">
        <v>55</v>
      </c>
      <c r="F11" s="94" t="s">
        <v>12</v>
      </c>
      <c r="G11" s="83">
        <v>0.003240740740740655</v>
      </c>
      <c r="H11" s="83">
        <v>0.16027777777777785</v>
      </c>
      <c r="I11" s="83">
        <v>0.1635185185185185</v>
      </c>
      <c r="J11" s="83">
        <f t="shared" si="1"/>
        <v>0.002025462962963742</v>
      </c>
      <c r="K11" s="52">
        <f t="shared" si="2"/>
        <v>0.00031250000000115907</v>
      </c>
    </row>
    <row r="12" spans="1:11" ht="25.5">
      <c r="A12" s="94">
        <f t="shared" si="0"/>
        <v>4</v>
      </c>
      <c r="B12" s="94">
        <v>2</v>
      </c>
      <c r="C12" s="94">
        <v>208</v>
      </c>
      <c r="D12" s="70" t="s">
        <v>101</v>
      </c>
      <c r="E12" s="70" t="s">
        <v>102</v>
      </c>
      <c r="F12" s="94" t="s">
        <v>15</v>
      </c>
      <c r="G12" s="83">
        <v>0.0031944444444433895</v>
      </c>
      <c r="H12" s="83">
        <v>0.1806828703703704</v>
      </c>
      <c r="I12" s="83">
        <v>0.18387731481481379</v>
      </c>
      <c r="J12" s="83">
        <f t="shared" si="1"/>
        <v>0.02238425925925902</v>
      </c>
      <c r="K12" s="52">
        <f t="shared" si="2"/>
        <v>0.02035879629629528</v>
      </c>
    </row>
    <row r="13" spans="1:11" ht="42.75" customHeight="1">
      <c r="A13" s="94">
        <f t="shared" si="0"/>
        <v>5</v>
      </c>
      <c r="B13" s="94">
        <v>2</v>
      </c>
      <c r="C13" s="94">
        <v>204</v>
      </c>
      <c r="D13" s="70" t="s">
        <v>50</v>
      </c>
      <c r="E13" s="70" t="s">
        <v>52</v>
      </c>
      <c r="F13" s="94" t="s">
        <v>12</v>
      </c>
      <c r="G13" s="83">
        <v>0.007824074074073595</v>
      </c>
      <c r="H13" s="83">
        <v>0.17937499999999978</v>
      </c>
      <c r="I13" s="83">
        <v>0.18719907407407338</v>
      </c>
      <c r="J13" s="83">
        <f t="shared" si="1"/>
        <v>0.025706018518518614</v>
      </c>
      <c r="K13" s="52">
        <f t="shared" si="2"/>
        <v>0.0033217592592595935</v>
      </c>
    </row>
    <row r="14" spans="1:11" ht="25.5">
      <c r="A14" s="94">
        <f t="shared" si="0"/>
        <v>6</v>
      </c>
      <c r="B14" s="94">
        <v>2</v>
      </c>
      <c r="C14" s="94">
        <v>216</v>
      </c>
      <c r="D14" s="70" t="s">
        <v>24</v>
      </c>
      <c r="E14" s="70" t="s">
        <v>6</v>
      </c>
      <c r="F14" s="94" t="s">
        <v>3</v>
      </c>
      <c r="G14" s="83">
        <v>0.003344907407406228</v>
      </c>
      <c r="H14" s="83">
        <v>0.18593749999999976</v>
      </c>
      <c r="I14" s="83">
        <v>0.18928240740740598</v>
      </c>
      <c r="J14" s="83">
        <f t="shared" si="1"/>
        <v>0.02778935185185122</v>
      </c>
      <c r="K14" s="52">
        <f t="shared" si="2"/>
        <v>0.0020833333333326043</v>
      </c>
    </row>
    <row r="15" spans="1:11" ht="25.5">
      <c r="A15" s="94">
        <f t="shared" si="0"/>
        <v>7</v>
      </c>
      <c r="B15" s="94">
        <v>3</v>
      </c>
      <c r="C15" s="94">
        <v>220</v>
      </c>
      <c r="D15" s="70" t="s">
        <v>99</v>
      </c>
      <c r="E15" s="70" t="s">
        <v>100</v>
      </c>
      <c r="F15" s="94" t="s">
        <v>12</v>
      </c>
      <c r="G15" s="83">
        <v>0.003726851851851176</v>
      </c>
      <c r="H15" s="83">
        <v>0.1889930555555558</v>
      </c>
      <c r="I15" s="83">
        <v>0.19271990740740697</v>
      </c>
      <c r="J15" s="83">
        <f t="shared" si="1"/>
        <v>0.0312268518518522</v>
      </c>
      <c r="K15" s="52">
        <f t="shared" si="2"/>
        <v>0.0034375000000009814</v>
      </c>
    </row>
    <row r="16" spans="1:11" ht="36.75" customHeight="1">
      <c r="A16" s="94">
        <f t="shared" si="0"/>
        <v>8</v>
      </c>
      <c r="B16" s="94">
        <v>4</v>
      </c>
      <c r="C16" s="94">
        <v>203</v>
      </c>
      <c r="D16" s="70" t="s">
        <v>42</v>
      </c>
      <c r="E16" s="70" t="s">
        <v>53</v>
      </c>
      <c r="F16" s="94" t="s">
        <v>12</v>
      </c>
      <c r="G16" s="83">
        <v>0.003356481481481488</v>
      </c>
      <c r="H16" s="83">
        <v>0.2359027777777774</v>
      </c>
      <c r="I16" s="83">
        <v>0.2392592592592589</v>
      </c>
      <c r="J16" s="83">
        <f t="shared" si="1"/>
        <v>0.07776620370370413</v>
      </c>
      <c r="K16" s="52">
        <f t="shared" si="2"/>
        <v>0.04653935185185193</v>
      </c>
    </row>
    <row r="17" spans="1:11" ht="29.25" customHeight="1">
      <c r="A17" s="94">
        <f t="shared" si="0"/>
        <v>9</v>
      </c>
      <c r="B17" s="94">
        <v>5</v>
      </c>
      <c r="C17" s="94">
        <v>206</v>
      </c>
      <c r="D17" s="70" t="s">
        <v>117</v>
      </c>
      <c r="E17" s="70" t="s">
        <v>38</v>
      </c>
      <c r="F17" s="94" t="s">
        <v>12</v>
      </c>
      <c r="G17" s="83">
        <v>0.0040972222222218635</v>
      </c>
      <c r="H17" s="83">
        <v>0.2602314814814815</v>
      </c>
      <c r="I17" s="83">
        <v>0.26432870370370337</v>
      </c>
      <c r="J17" s="83">
        <f t="shared" si="1"/>
        <v>0.1028356481481486</v>
      </c>
      <c r="K17" s="52">
        <f t="shared" si="2"/>
        <v>0.025069444444444478</v>
      </c>
    </row>
    <row r="18" spans="1:11" ht="51">
      <c r="A18" s="94">
        <f t="shared" si="0"/>
        <v>10</v>
      </c>
      <c r="B18" s="94">
        <v>3</v>
      </c>
      <c r="C18" s="94">
        <v>217</v>
      </c>
      <c r="D18" s="70" t="s">
        <v>116</v>
      </c>
      <c r="E18" s="70" t="s">
        <v>20</v>
      </c>
      <c r="F18" s="94" t="s">
        <v>3</v>
      </c>
      <c r="G18" s="83">
        <v>0.003333333333332078</v>
      </c>
      <c r="H18" s="83">
        <v>0.33945601851851837</v>
      </c>
      <c r="I18" s="83">
        <v>0.34278935185185044</v>
      </c>
      <c r="J18" s="83">
        <f t="shared" si="1"/>
        <v>0.18129629629629568</v>
      </c>
      <c r="K18" s="52">
        <f t="shared" si="2"/>
        <v>0.07846064814814707</v>
      </c>
    </row>
    <row r="19" spans="1:11" ht="38.25">
      <c r="A19" s="94">
        <f t="shared" si="0"/>
        <v>11</v>
      </c>
      <c r="B19" s="94">
        <v>3</v>
      </c>
      <c r="C19" s="94">
        <v>209</v>
      </c>
      <c r="D19" s="70" t="s">
        <v>57</v>
      </c>
      <c r="E19" s="70" t="s">
        <v>58</v>
      </c>
      <c r="F19" s="94" t="s">
        <v>15</v>
      </c>
      <c r="G19" s="83">
        <v>0.0038078703703694483</v>
      </c>
      <c r="H19" s="83">
        <v>0.3456018518518521</v>
      </c>
      <c r="I19" s="83">
        <v>0.34940972222222155</v>
      </c>
      <c r="J19" s="83">
        <f t="shared" si="1"/>
        <v>0.1879166666666668</v>
      </c>
      <c r="K19" s="52">
        <f t="shared" si="2"/>
        <v>0.006620370370371109</v>
      </c>
    </row>
    <row r="20" spans="1:11" ht="25.5">
      <c r="A20" s="94">
        <f t="shared" si="0"/>
        <v>12</v>
      </c>
      <c r="B20" s="94">
        <v>4</v>
      </c>
      <c r="C20" s="94">
        <v>219</v>
      </c>
      <c r="D20" s="70" t="s">
        <v>60</v>
      </c>
      <c r="E20" s="70" t="s">
        <v>41</v>
      </c>
      <c r="F20" s="94" t="s">
        <v>3</v>
      </c>
      <c r="G20" s="83">
        <v>0.005208333333329707</v>
      </c>
      <c r="H20" s="83">
        <v>0.43371527777777785</v>
      </c>
      <c r="I20" s="83">
        <v>0.43892361111110756</v>
      </c>
      <c r="J20" s="83">
        <f t="shared" si="1"/>
        <v>0.2774305555555528</v>
      </c>
      <c r="K20" s="52">
        <f t="shared" si="2"/>
        <v>0.089513888888886</v>
      </c>
    </row>
    <row r="21" spans="1:11" ht="25.5">
      <c r="A21" s="94">
        <f t="shared" si="0"/>
        <v>13</v>
      </c>
      <c r="B21" s="94">
        <v>5</v>
      </c>
      <c r="C21" s="94">
        <v>215</v>
      </c>
      <c r="D21" s="70" t="s">
        <v>16</v>
      </c>
      <c r="E21" s="70" t="s">
        <v>74</v>
      </c>
      <c r="F21" s="94" t="s">
        <v>3</v>
      </c>
      <c r="G21" s="83">
        <v>0.004120370370368831</v>
      </c>
      <c r="H21" s="83">
        <v>0.48549768518518516</v>
      </c>
      <c r="I21" s="83">
        <v>0.489618055555554</v>
      </c>
      <c r="J21" s="83">
        <f t="shared" si="1"/>
        <v>0.3281249999999992</v>
      </c>
      <c r="K21" s="52">
        <f t="shared" si="2"/>
        <v>0.05069444444444643</v>
      </c>
    </row>
    <row r="22" spans="1:11" ht="25.5">
      <c r="A22" s="94">
        <f t="shared" si="0"/>
        <v>14</v>
      </c>
      <c r="B22" s="94">
        <v>6</v>
      </c>
      <c r="C22" s="94">
        <v>212</v>
      </c>
      <c r="D22" s="70" t="s">
        <v>67</v>
      </c>
      <c r="E22" s="70" t="s">
        <v>20</v>
      </c>
      <c r="F22" s="94" t="s">
        <v>3</v>
      </c>
      <c r="G22" s="83">
        <v>0.0034722222222207666</v>
      </c>
      <c r="H22" s="83">
        <v>0.4999884259259255</v>
      </c>
      <c r="I22" s="83">
        <v>0.5034722222222222</v>
      </c>
      <c r="J22" s="83">
        <f t="shared" si="1"/>
        <v>0.34197916666666744</v>
      </c>
      <c r="K22" s="52">
        <f t="shared" si="2"/>
        <v>0.013854166666668222</v>
      </c>
    </row>
    <row r="23" spans="1:11" ht="27" customHeight="1">
      <c r="A23" s="94"/>
      <c r="B23" s="94" t="s">
        <v>132</v>
      </c>
      <c r="C23" s="94">
        <v>207</v>
      </c>
      <c r="D23" s="70" t="s">
        <v>69</v>
      </c>
      <c r="E23" s="70" t="s">
        <v>70</v>
      </c>
      <c r="F23" s="94" t="s">
        <v>12</v>
      </c>
      <c r="G23" s="83">
        <v>0.003634259259258643</v>
      </c>
      <c r="H23" s="125" t="s">
        <v>124</v>
      </c>
      <c r="I23" s="126"/>
      <c r="J23" s="126"/>
      <c r="K23" s="127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6" spans="2:8" ht="13.5" thickBot="1">
      <c r="B26" t="s">
        <v>106</v>
      </c>
      <c r="C26" s="82"/>
      <c r="D26" s="82"/>
      <c r="E26" s="82"/>
      <c r="F26" s="82"/>
      <c r="G26" s="118" t="s">
        <v>110</v>
      </c>
      <c r="H26" s="118"/>
    </row>
    <row r="27" spans="2:6" ht="12.75">
      <c r="B27" t="s">
        <v>109</v>
      </c>
      <c r="D27" s="1"/>
      <c r="E27" s="1"/>
      <c r="F27" s="1"/>
    </row>
    <row r="28" spans="4:6" ht="12.75">
      <c r="D28" s="1"/>
      <c r="E28" s="1"/>
      <c r="F28" s="1"/>
    </row>
    <row r="29" ht="12.75">
      <c r="B29" t="s">
        <v>111</v>
      </c>
    </row>
    <row r="30" spans="2:8" ht="13.5" thickBot="1">
      <c r="B30" t="s">
        <v>112</v>
      </c>
      <c r="C30" s="82"/>
      <c r="D30" s="82"/>
      <c r="E30" s="82"/>
      <c r="F30" s="82"/>
      <c r="G30" s="118" t="s">
        <v>113</v>
      </c>
      <c r="H30" s="118"/>
    </row>
    <row r="31" spans="3:8" ht="12.75">
      <c r="C31" s="1"/>
      <c r="D31" s="1"/>
      <c r="E31" s="1"/>
      <c r="F31" s="1"/>
      <c r="G31" s="25"/>
      <c r="H31" s="25"/>
    </row>
    <row r="33" spans="2:8" ht="13.5" thickBot="1">
      <c r="B33" t="s">
        <v>140</v>
      </c>
      <c r="C33" s="82"/>
      <c r="D33" s="82"/>
      <c r="E33" s="82"/>
      <c r="F33" s="82"/>
      <c r="G33" s="118" t="s">
        <v>134</v>
      </c>
      <c r="H33" s="118"/>
    </row>
    <row r="34" spans="2:6" ht="12.75">
      <c r="B34" t="s">
        <v>135</v>
      </c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ht="12.75">
      <c r="B37" t="s">
        <v>140</v>
      </c>
    </row>
    <row r="38" spans="2:8" ht="13.5" thickBot="1">
      <c r="B38" t="s">
        <v>137</v>
      </c>
      <c r="C38" s="82"/>
      <c r="D38" s="82"/>
      <c r="E38" s="82"/>
      <c r="F38" s="82"/>
      <c r="G38" s="118" t="s">
        <v>136</v>
      </c>
      <c r="H38" s="118"/>
    </row>
    <row r="39" spans="3:8" ht="12.75">
      <c r="C39" s="1"/>
      <c r="D39" s="1"/>
      <c r="E39" s="1"/>
      <c r="F39" s="1"/>
      <c r="G39" s="25"/>
      <c r="H39" s="25"/>
    </row>
    <row r="41" spans="2:8" ht="13.5" thickBot="1">
      <c r="B41" t="s">
        <v>140</v>
      </c>
      <c r="C41" s="82"/>
      <c r="D41" s="82"/>
      <c r="E41" s="82"/>
      <c r="F41" s="82"/>
      <c r="G41" s="118" t="s">
        <v>138</v>
      </c>
      <c r="H41" s="118"/>
    </row>
    <row r="42" spans="2:6" ht="12.75">
      <c r="B42" t="s">
        <v>139</v>
      </c>
      <c r="D42" s="1"/>
      <c r="E42" s="1"/>
      <c r="F42" s="1"/>
    </row>
    <row r="43" spans="4:6" ht="12.75">
      <c r="D43" s="1"/>
      <c r="E43" s="1"/>
      <c r="F43" s="1"/>
    </row>
  </sheetData>
  <sheetProtection/>
  <mergeCells count="12">
    <mergeCell ref="J7:K7"/>
    <mergeCell ref="G26:H26"/>
    <mergeCell ref="G30:H30"/>
    <mergeCell ref="G33:H33"/>
    <mergeCell ref="G38:H38"/>
    <mergeCell ref="G41:H41"/>
    <mergeCell ref="H23:K23"/>
    <mergeCell ref="A1:F1"/>
    <mergeCell ref="A2:K2"/>
    <mergeCell ref="A3:K3"/>
    <mergeCell ref="A4:K4"/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J18"/>
    </sheetView>
  </sheetViews>
  <sheetFormatPr defaultColWidth="9.00390625" defaultRowHeight="12.75"/>
  <sheetData>
    <row r="1" spans="1:10" ht="23.25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76" t="s">
        <v>107</v>
      </c>
      <c r="B2" s="76"/>
      <c r="C2" s="76"/>
      <c r="D2" s="76"/>
      <c r="E2" s="76"/>
      <c r="F2" s="76"/>
      <c r="G2" s="76"/>
      <c r="H2" s="76"/>
      <c r="I2" s="119" t="s">
        <v>125</v>
      </c>
      <c r="J2" s="119"/>
    </row>
    <row r="3" spans="1:10" ht="60">
      <c r="A3" s="60" t="s">
        <v>129</v>
      </c>
      <c r="B3" s="60" t="s">
        <v>93</v>
      </c>
      <c r="C3" s="59" t="s">
        <v>5</v>
      </c>
      <c r="D3" s="75" t="s">
        <v>1</v>
      </c>
      <c r="E3" s="59" t="s">
        <v>7</v>
      </c>
      <c r="F3" s="59" t="s">
        <v>115</v>
      </c>
      <c r="G3" s="59" t="s">
        <v>127</v>
      </c>
      <c r="H3" s="60" t="s">
        <v>96</v>
      </c>
      <c r="I3" s="60" t="s">
        <v>97</v>
      </c>
      <c r="J3" s="60" t="s">
        <v>98</v>
      </c>
    </row>
    <row r="4" spans="1:10" ht="51">
      <c r="A4" s="70">
        <v>1</v>
      </c>
      <c r="B4" s="70">
        <v>211</v>
      </c>
      <c r="C4" s="70" t="s">
        <v>39</v>
      </c>
      <c r="D4" s="70" t="s">
        <v>13</v>
      </c>
      <c r="E4" s="70" t="s">
        <v>15</v>
      </c>
      <c r="F4" s="83">
        <v>0.003136574074073195</v>
      </c>
      <c r="G4" s="83">
        <v>0.15835648148148157</v>
      </c>
      <c r="H4" s="83">
        <v>0.16149305555555477</v>
      </c>
      <c r="I4" s="70" t="s">
        <v>104</v>
      </c>
      <c r="J4" s="50" t="s">
        <v>104</v>
      </c>
    </row>
    <row r="5" spans="1:10" ht="51">
      <c r="A5" s="70">
        <f>A4+1</f>
        <v>2</v>
      </c>
      <c r="B5" s="70">
        <v>218</v>
      </c>
      <c r="C5" s="70" t="s">
        <v>19</v>
      </c>
      <c r="D5" s="70" t="s">
        <v>20</v>
      </c>
      <c r="E5" s="70" t="s">
        <v>3</v>
      </c>
      <c r="F5" s="83">
        <v>0.0032986111111099614</v>
      </c>
      <c r="G5" s="83">
        <v>0.1599074074074074</v>
      </c>
      <c r="H5" s="83">
        <v>0.16320601851851735</v>
      </c>
      <c r="I5" s="83">
        <f>H5-$H$9</f>
        <v>-0.026076388888888635</v>
      </c>
      <c r="J5" s="52">
        <f>H5-H4</f>
        <v>0.001712962962962583</v>
      </c>
    </row>
    <row r="6" spans="1:10" ht="76.5">
      <c r="A6" s="70">
        <f aca="true" t="shared" si="0" ref="A6:A18">A5+1</f>
        <v>3</v>
      </c>
      <c r="B6" s="70">
        <v>205</v>
      </c>
      <c r="C6" s="70" t="s">
        <v>27</v>
      </c>
      <c r="D6" s="70" t="s">
        <v>55</v>
      </c>
      <c r="E6" s="70" t="s">
        <v>12</v>
      </c>
      <c r="F6" s="83">
        <v>0.003240740740740655</v>
      </c>
      <c r="G6" s="83">
        <v>0.16027777777777785</v>
      </c>
      <c r="H6" s="83">
        <v>0.1635185185185185</v>
      </c>
      <c r="I6" s="83">
        <f aca="true" t="shared" si="1" ref="I6:I17">H6-$H$9</f>
        <v>-0.025763888888887476</v>
      </c>
      <c r="J6" s="52">
        <f aca="true" t="shared" si="2" ref="J6:J17">H6-H5</f>
        <v>0.00031250000000115907</v>
      </c>
    </row>
    <row r="7" spans="1:10" ht="51">
      <c r="A7" s="70">
        <f t="shared" si="0"/>
        <v>4</v>
      </c>
      <c r="B7" s="70">
        <v>208</v>
      </c>
      <c r="C7" s="70" t="s">
        <v>101</v>
      </c>
      <c r="D7" s="70" t="s">
        <v>102</v>
      </c>
      <c r="E7" s="70" t="s">
        <v>15</v>
      </c>
      <c r="F7" s="83">
        <v>0.0031944444444433895</v>
      </c>
      <c r="G7" s="83">
        <v>0.1806828703703704</v>
      </c>
      <c r="H7" s="83">
        <v>0.18387731481481379</v>
      </c>
      <c r="I7" s="83">
        <f t="shared" si="1"/>
        <v>-0.005405092592592198</v>
      </c>
      <c r="J7" s="52">
        <f t="shared" si="2"/>
        <v>0.02035879629629528</v>
      </c>
    </row>
    <row r="8" spans="1:10" ht="63.75">
      <c r="A8" s="70">
        <f t="shared" si="0"/>
        <v>5</v>
      </c>
      <c r="B8" s="70">
        <v>204</v>
      </c>
      <c r="C8" s="70" t="s">
        <v>50</v>
      </c>
      <c r="D8" s="70" t="s">
        <v>52</v>
      </c>
      <c r="E8" s="70" t="s">
        <v>12</v>
      </c>
      <c r="F8" s="83">
        <v>0.007824074074073595</v>
      </c>
      <c r="G8" s="83">
        <v>0.17937499999999978</v>
      </c>
      <c r="H8" s="83">
        <v>0.18719907407407338</v>
      </c>
      <c r="I8" s="83">
        <f t="shared" si="1"/>
        <v>-0.0020833333333326043</v>
      </c>
      <c r="J8" s="52">
        <f t="shared" si="2"/>
        <v>0.0033217592592595935</v>
      </c>
    </row>
    <row r="9" spans="1:10" ht="51">
      <c r="A9" s="70">
        <f t="shared" si="0"/>
        <v>6</v>
      </c>
      <c r="B9" s="70">
        <v>216</v>
      </c>
      <c r="C9" s="70" t="s">
        <v>24</v>
      </c>
      <c r="D9" s="70" t="s">
        <v>6</v>
      </c>
      <c r="E9" s="70" t="s">
        <v>3</v>
      </c>
      <c r="F9" s="83">
        <v>0.003344907407406228</v>
      </c>
      <c r="G9" s="83">
        <v>0.18593749999999976</v>
      </c>
      <c r="H9" s="83">
        <v>0.18928240740740598</v>
      </c>
      <c r="I9" s="83">
        <f t="shared" si="1"/>
        <v>0</v>
      </c>
      <c r="J9" s="52">
        <f t="shared" si="2"/>
        <v>0.0020833333333326043</v>
      </c>
    </row>
    <row r="10" spans="1:10" ht="51">
      <c r="A10" s="70">
        <f t="shared" si="0"/>
        <v>7</v>
      </c>
      <c r="B10" s="70">
        <v>220</v>
      </c>
      <c r="C10" s="70" t="s">
        <v>99</v>
      </c>
      <c r="D10" s="70" t="s">
        <v>100</v>
      </c>
      <c r="E10" s="70" t="s">
        <v>12</v>
      </c>
      <c r="F10" s="83">
        <v>0.003726851851851176</v>
      </c>
      <c r="G10" s="83">
        <v>0.1889930555555558</v>
      </c>
      <c r="H10" s="83">
        <v>0.19271990740740697</v>
      </c>
      <c r="I10" s="83">
        <f t="shared" si="1"/>
        <v>0.0034375000000009814</v>
      </c>
      <c r="J10" s="52">
        <f t="shared" si="2"/>
        <v>0.0034375000000009814</v>
      </c>
    </row>
    <row r="11" spans="1:10" ht="63.75">
      <c r="A11" s="70">
        <f t="shared" si="0"/>
        <v>8</v>
      </c>
      <c r="B11" s="70">
        <v>203</v>
      </c>
      <c r="C11" s="70" t="s">
        <v>42</v>
      </c>
      <c r="D11" s="70" t="s">
        <v>53</v>
      </c>
      <c r="E11" s="70" t="s">
        <v>12</v>
      </c>
      <c r="F11" s="83">
        <v>0.003356481481481488</v>
      </c>
      <c r="G11" s="83">
        <v>0.2359027777777774</v>
      </c>
      <c r="H11" s="83">
        <v>0.2392592592592589</v>
      </c>
      <c r="I11" s="83">
        <f t="shared" si="1"/>
        <v>0.04997685185185291</v>
      </c>
      <c r="J11" s="52">
        <f t="shared" si="2"/>
        <v>0.04653935185185193</v>
      </c>
    </row>
    <row r="12" spans="1:10" ht="51">
      <c r="A12" s="70">
        <f t="shared" si="0"/>
        <v>9</v>
      </c>
      <c r="B12" s="70">
        <v>206</v>
      </c>
      <c r="C12" s="70" t="s">
        <v>117</v>
      </c>
      <c r="D12" s="70" t="s">
        <v>38</v>
      </c>
      <c r="E12" s="70" t="s">
        <v>12</v>
      </c>
      <c r="F12" s="83">
        <v>0.0040972222222218635</v>
      </c>
      <c r="G12" s="83">
        <v>0.2602314814814815</v>
      </c>
      <c r="H12" s="83">
        <v>0.26432870370370337</v>
      </c>
      <c r="I12" s="83">
        <f t="shared" si="1"/>
        <v>0.07504629629629739</v>
      </c>
      <c r="J12" s="52">
        <f t="shared" si="2"/>
        <v>0.025069444444444478</v>
      </c>
    </row>
    <row r="13" spans="1:10" ht="89.25">
      <c r="A13" s="70">
        <f t="shared" si="0"/>
        <v>10</v>
      </c>
      <c r="B13" s="70">
        <v>217</v>
      </c>
      <c r="C13" s="70" t="s">
        <v>116</v>
      </c>
      <c r="D13" s="70" t="s">
        <v>20</v>
      </c>
      <c r="E13" s="70" t="s">
        <v>3</v>
      </c>
      <c r="F13" s="83">
        <v>0.003333333333332078</v>
      </c>
      <c r="G13" s="83">
        <v>0.33945601851851837</v>
      </c>
      <c r="H13" s="83">
        <v>0.34278935185185044</v>
      </c>
      <c r="I13" s="83">
        <f t="shared" si="1"/>
        <v>0.15350694444444446</v>
      </c>
      <c r="J13" s="52">
        <f t="shared" si="2"/>
        <v>0.07846064814814707</v>
      </c>
    </row>
    <row r="14" spans="1:10" ht="89.25">
      <c r="A14" s="70">
        <f t="shared" si="0"/>
        <v>11</v>
      </c>
      <c r="B14" s="70">
        <v>209</v>
      </c>
      <c r="C14" s="70" t="s">
        <v>57</v>
      </c>
      <c r="D14" s="70" t="s">
        <v>58</v>
      </c>
      <c r="E14" s="70" t="s">
        <v>15</v>
      </c>
      <c r="F14" s="83">
        <v>0.0038078703703694483</v>
      </c>
      <c r="G14" s="83">
        <v>0.3456018518518521</v>
      </c>
      <c r="H14" s="83">
        <v>0.34940972222222155</v>
      </c>
      <c r="I14" s="83">
        <f t="shared" si="1"/>
        <v>0.16012731481481557</v>
      </c>
      <c r="J14" s="52">
        <f t="shared" si="2"/>
        <v>0.006620370370371109</v>
      </c>
    </row>
    <row r="15" spans="1:10" ht="63.75">
      <c r="A15" s="70">
        <f t="shared" si="0"/>
        <v>12</v>
      </c>
      <c r="B15" s="70">
        <v>219</v>
      </c>
      <c r="C15" s="70" t="s">
        <v>60</v>
      </c>
      <c r="D15" s="70" t="s">
        <v>41</v>
      </c>
      <c r="E15" s="70" t="s">
        <v>3</v>
      </c>
      <c r="F15" s="83">
        <v>0.005208333333329707</v>
      </c>
      <c r="G15" s="83">
        <v>0.43371527777777785</v>
      </c>
      <c r="H15" s="83">
        <v>0.43892361111110756</v>
      </c>
      <c r="I15" s="83">
        <f t="shared" si="1"/>
        <v>0.24964120370370158</v>
      </c>
      <c r="J15" s="52">
        <f t="shared" si="2"/>
        <v>0.089513888888886</v>
      </c>
    </row>
    <row r="16" spans="1:10" ht="51">
      <c r="A16" s="70">
        <f t="shared" si="0"/>
        <v>13</v>
      </c>
      <c r="B16" s="70">
        <v>215</v>
      </c>
      <c r="C16" s="70" t="s">
        <v>16</v>
      </c>
      <c r="D16" s="70" t="s">
        <v>74</v>
      </c>
      <c r="E16" s="70" t="s">
        <v>3</v>
      </c>
      <c r="F16" s="83">
        <v>0.004120370370368831</v>
      </c>
      <c r="G16" s="83">
        <v>0.48549768518518516</v>
      </c>
      <c r="H16" s="83">
        <v>0.489618055555554</v>
      </c>
      <c r="I16" s="83">
        <f t="shared" si="1"/>
        <v>0.300335648148148</v>
      </c>
      <c r="J16" s="52">
        <f t="shared" si="2"/>
        <v>0.05069444444444643</v>
      </c>
    </row>
    <row r="17" spans="1:10" ht="63.75">
      <c r="A17" s="70">
        <f t="shared" si="0"/>
        <v>14</v>
      </c>
      <c r="B17" s="70">
        <v>212</v>
      </c>
      <c r="C17" s="70" t="s">
        <v>67</v>
      </c>
      <c r="D17" s="70" t="s">
        <v>20</v>
      </c>
      <c r="E17" s="70" t="s">
        <v>3</v>
      </c>
      <c r="F17" s="83">
        <v>0.0034722222222207666</v>
      </c>
      <c r="G17" s="83">
        <v>0.4999884259259255</v>
      </c>
      <c r="H17" s="83">
        <v>0.5034722222222222</v>
      </c>
      <c r="I17" s="83">
        <f t="shared" si="1"/>
        <v>0.3141898148148162</v>
      </c>
      <c r="J17" s="52">
        <f t="shared" si="2"/>
        <v>0.013854166666668222</v>
      </c>
    </row>
    <row r="18" spans="1:10" ht="63.75">
      <c r="A18" s="70">
        <f t="shared" si="0"/>
        <v>15</v>
      </c>
      <c r="B18" s="70">
        <v>207</v>
      </c>
      <c r="C18" s="70" t="s">
        <v>69</v>
      </c>
      <c r="D18" s="70" t="s">
        <v>70</v>
      </c>
      <c r="E18" s="70" t="s">
        <v>12</v>
      </c>
      <c r="F18" s="83">
        <v>0.003634259259258643</v>
      </c>
      <c r="G18" s="125" t="s">
        <v>124</v>
      </c>
      <c r="H18" s="126"/>
      <c r="I18" s="126"/>
      <c r="J18" s="127"/>
    </row>
  </sheetData>
  <sheetProtection/>
  <mergeCells count="3">
    <mergeCell ref="A1:J1"/>
    <mergeCell ref="I2:J2"/>
    <mergeCell ref="G18:J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2012-05-12T17:00:31Z</cp:lastPrinted>
  <dcterms:created xsi:type="dcterms:W3CDTF">2008-12-05T11:31:10Z</dcterms:created>
  <dcterms:modified xsi:type="dcterms:W3CDTF">2012-05-15T09:03:12Z</dcterms:modified>
  <cp:category/>
  <cp:version/>
  <cp:contentType/>
  <cp:contentStatus/>
</cp:coreProperties>
</file>