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320" windowHeight="11640" activeTab="0"/>
  </bookViews>
  <sheets>
    <sheet name="абс" sheetId="1" r:id="rId1"/>
    <sheet name="Т2" sheetId="2" r:id="rId2"/>
    <sheet name="R" sheetId="3" r:id="rId3"/>
    <sheet name="Т3" sheetId="4" r:id="rId4"/>
    <sheet name="Т4" sheetId="5" r:id="rId5"/>
  </sheets>
  <definedNames>
    <definedName name="_xlnm.Print_Area" localSheetId="3">'Т3'!$B$2:$L$16</definedName>
    <definedName name="_xlnm.Print_Area" localSheetId="4">'Т4'!$B$2:$J$12</definedName>
  </definedNames>
  <calcPr fullCalcOnLoad="1" refMode="R1C1"/>
</workbook>
</file>

<file path=xl/sharedStrings.xml><?xml version="1.0" encoding="utf-8"?>
<sst xmlns="http://schemas.openxmlformats.org/spreadsheetml/2006/main" count="354" uniqueCount="120">
  <si>
    <t>очки в зачет</t>
  </si>
  <si>
    <t>Субьект РФ</t>
  </si>
  <si>
    <t>Место</t>
  </si>
  <si>
    <t>Фамилия, имя водителя</t>
  </si>
  <si>
    <t>Итоговые очки</t>
  </si>
  <si>
    <t>место</t>
  </si>
  <si>
    <t>очки</t>
  </si>
  <si>
    <t>Сумма очков</t>
  </si>
  <si>
    <t>ССВК Клещев А.Р.</t>
  </si>
  <si>
    <t>ССВК Сергеева М.А.</t>
  </si>
  <si>
    <t>ССВК Вдовиченко А.В.</t>
  </si>
  <si>
    <t>" Утверждено Советом РАФ по спорту"</t>
  </si>
  <si>
    <t>Протокол №______ от "_____" ________________</t>
  </si>
  <si>
    <t xml:space="preserve">Председатель Совета РАФ по спорту, </t>
  </si>
  <si>
    <t>Вице-президент РАФ _____________________Скрыль В. И.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</si>
  <si>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Первых Водителей
ИТОГОВЫЙ ПРОТОКОЛ ЛИЧНЫХ РЕЗУЛЬТАТОВ     2017</t>
  </si>
  <si>
    <t>МИНИСТЕРСТВО СПОРТА РФ
РОССИЙСКАЯ АВТОМОБИЛЬНАЯ ФЕДЕРАЦИЯ
ЧЕМПИОНАТ РОССИИ в спортивной дисциплине ралли-рейды "Т2" (1660661811Л)
Зачет Первых Водителей
ИТОГОВЫЙ ПРОТОКОЛ ЛИЧНЫХ РЕЗУЛЬТАТОВ     2017</t>
  </si>
  <si>
    <t>МИНИСТЕРСТВО СПОРТА РФ
РОССИЙСКАЯ АВТОМОБИЛЬНАЯ ФЕДЕРАЦИЯ
ЧЕМПИОНАТ РОССИИ в спортивной дисциплине ралли-рейды " R" (1660671811Л)
Зачет Первых Водителей
ИТОГОВЫЙ ПРОТОКОЛ ЛИЧНЫХ РЕЗУЛЬТАТОВ     2017</t>
  </si>
  <si>
    <t>МИНИСТЕРСТВО СПОРТА РФ
РОССИЙСКАЯ АВТОМОБИЛЬНАЯ ФЕДЕРАЦИЯ
ЧЕМПИОНАТ РОССИИ в спортивной дисциплине ралли-рейды "Т2Д" (Т3)" (1660631811Л)
Зачет Первых Водителей
ИТОГОВЫЙ ПРОТОКОЛ ЛИЧНЫХ РЕЗУЛЬТАТОВ     2017</t>
  </si>
  <si>
    <t>МИНИСТЕРСТВО СПОРТА РФ
РОССИЙСКАЯ АВТОМОБИЛЬНАЯ ФЕДЕРАЦИЯ
ЧЕМПИОНАТ РОССИИ в спортивной дисциплине ралли-рейды "Т4" (1660631811Л)
Зачет Первых Водителей
ИТОГОВЫЙ ПРОТОКОЛ ЛИЧНЫХ РЕЗУЛЬТАТОВ     2017</t>
  </si>
  <si>
    <t>Ампуя Йоуни</t>
  </si>
  <si>
    <t>Новиков Андрей</t>
  </si>
  <si>
    <t>Москва</t>
  </si>
  <si>
    <t>Хорошавцев Виктор</t>
  </si>
  <si>
    <t>Фролов Владимир</t>
  </si>
  <si>
    <t>Рудской Андрей</t>
  </si>
  <si>
    <t>Санкт-Петербург</t>
  </si>
  <si>
    <t>Васильев Владимир</t>
  </si>
  <si>
    <t>Вилцанс Алдис</t>
  </si>
  <si>
    <t>Титов Алексей</t>
  </si>
  <si>
    <t>Иванов Константин</t>
  </si>
  <si>
    <t>Петров Леонид</t>
  </si>
  <si>
    <t>Гурбанов Шамырат</t>
  </si>
  <si>
    <t>Терентьев Александр</t>
  </si>
  <si>
    <t>Брискиндов Роман</t>
  </si>
  <si>
    <t>нк</t>
  </si>
  <si>
    <t>Лукашевски Марчин</t>
  </si>
  <si>
    <t>"Россия-Северный лес 2017"
24-26 февраля</t>
  </si>
  <si>
    <t>Коструков Михаил</t>
  </si>
  <si>
    <t>Елисеева Татьяна</t>
  </si>
  <si>
    <t>Кирпилев Максим</t>
  </si>
  <si>
    <t>Бочкарев Александр</t>
  </si>
  <si>
    <t>Охотников Егор</t>
  </si>
  <si>
    <t>Царюк Эдуард</t>
  </si>
  <si>
    <t>Захаров Владимир</t>
  </si>
  <si>
    <t>Белгородская обл.</t>
  </si>
  <si>
    <t>Московская обл.</t>
  </si>
  <si>
    <t>Ашхабад, Туркмения</t>
  </si>
  <si>
    <t>Олштен, Польша</t>
  </si>
  <si>
    <t>1</t>
  </si>
  <si>
    <t>2</t>
  </si>
  <si>
    <t>4</t>
  </si>
  <si>
    <t>5</t>
  </si>
  <si>
    <t>6</t>
  </si>
  <si>
    <t>7</t>
  </si>
  <si>
    <t>8</t>
  </si>
  <si>
    <t>3</t>
  </si>
  <si>
    <t>Волгоградская обл.</t>
  </si>
  <si>
    <t>Баха "Крым"
27-30 апреля</t>
  </si>
  <si>
    <t>Потапов Александр</t>
  </si>
  <si>
    <t>Черкесов Алексей</t>
  </si>
  <si>
    <t>Юсипов Марат</t>
  </si>
  <si>
    <t>Древаль Илья</t>
  </si>
  <si>
    <t>Черкесов Дмитрий</t>
  </si>
  <si>
    <t>Коструков Александр</t>
  </si>
  <si>
    <t>Александров Александр</t>
  </si>
  <si>
    <t>Рожков Сергей</t>
  </si>
  <si>
    <t>Ульяшов Михаил</t>
  </si>
  <si>
    <t>Хмельницкий Игорь</t>
  </si>
  <si>
    <t>Опарина Мария</t>
  </si>
  <si>
    <t>Хантимиров Павел</t>
  </si>
  <si>
    <t>Пономаренко Дмитрий</t>
  </si>
  <si>
    <t>Калинин Сергей</t>
  </si>
  <si>
    <t>Каргинов Андрей</t>
  </si>
  <si>
    <t>Мардеев Айрат</t>
  </si>
  <si>
    <t>Шибалов Антон</t>
  </si>
  <si>
    <t>Шкляев Михаил</t>
  </si>
  <si>
    <t>Левицкий Болеслав</t>
  </si>
  <si>
    <t>Респ. Татарстан</t>
  </si>
  <si>
    <t>Респ. Крым</t>
  </si>
  <si>
    <t>Краснодарский край</t>
  </si>
  <si>
    <t>Владимирская обл.</t>
  </si>
  <si>
    <t>Нижегородская обл.</t>
  </si>
  <si>
    <t>Гадасин Борис</t>
  </si>
  <si>
    <t>Ралли-рейд "Великая степь-Дон"
2-4 июня</t>
  </si>
  <si>
    <t>Монин Александр</t>
  </si>
  <si>
    <t>Федотов Вадим</t>
  </si>
  <si>
    <t>Успенский Сергей</t>
  </si>
  <si>
    <t>Семенов Александр</t>
  </si>
  <si>
    <t>Алтухов Михаил</t>
  </si>
  <si>
    <t>Ульяновская обл.</t>
  </si>
  <si>
    <t>Баха "Великая степь-Волга"
25-27 августа</t>
  </si>
  <si>
    <t>Шихотаров Иван</t>
  </si>
  <si>
    <t>Варенцов Артем</t>
  </si>
  <si>
    <t>Шихотаров Сергей</t>
  </si>
  <si>
    <t>Сушенцов Андрей</t>
  </si>
  <si>
    <t>Афанасьев Илья</t>
  </si>
  <si>
    <t>Новгородская обл.</t>
  </si>
  <si>
    <t>Калининградская обл.</t>
  </si>
  <si>
    <t>9</t>
  </si>
  <si>
    <t>10</t>
  </si>
  <si>
    <t>11</t>
  </si>
  <si>
    <t>14</t>
  </si>
  <si>
    <t>15</t>
  </si>
  <si>
    <t>Ушаков Павел</t>
  </si>
  <si>
    <t>Лубешкин Виталий</t>
  </si>
  <si>
    <t>Григорьев Максим</t>
  </si>
  <si>
    <t>Баха "Великая степь-Шелковый путь"
21-25 сентября</t>
  </si>
  <si>
    <t>Мигунова-Хегай Юлия</t>
  </si>
  <si>
    <t>12</t>
  </si>
  <si>
    <t>13</t>
  </si>
  <si>
    <t>16</t>
  </si>
  <si>
    <t>Субботин Вячеслав</t>
  </si>
  <si>
    <t>Кулемин Дмитрий</t>
  </si>
  <si>
    <t>Астраханская обл.</t>
  </si>
  <si>
    <t>Штанева Таисия</t>
  </si>
  <si>
    <t>Калинин Дмитрий</t>
  </si>
  <si>
    <t>Минниханов Азат</t>
  </si>
  <si>
    <t>зачет не состоялся</t>
  </si>
  <si>
    <t>Респ.Татарстан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</si>
</sst>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c&quot;cтартовало&quot;"/>
    <numFmt numFmtId="173" formatCode="#,##0_с&quot;клаccифицировано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C19]d\ mmmm\ yyyy\ &quot;г.&quot;"/>
  </numFmts>
  <fonts count="33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b/>
      <sz val="2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sz val="14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0"/>
    </font>
    <font>
      <sz val="12"/>
      <name val="Arial Cyr"/>
      <family val="0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11" xfId="53" applyFont="1" applyBorder="1" applyAlignment="1">
      <alignment horizontal="left" vertical="center" wrapText="1"/>
      <protection/>
    </xf>
    <xf numFmtId="0" fontId="19" fillId="0" borderId="10" xfId="0" applyFont="1" applyBorder="1" applyAlignment="1">
      <alignment horizontal="center"/>
    </xf>
    <xf numFmtId="0" fontId="0" fillId="0" borderId="12" xfId="53" applyFont="1" applyBorder="1" applyAlignment="1">
      <alignment horizontal="left" vertical="center" wrapText="1"/>
      <protection/>
    </xf>
    <xf numFmtId="49" fontId="26" fillId="0" borderId="10" xfId="0" applyNumberFormat="1" applyFont="1" applyBorder="1" applyAlignment="1">
      <alignment horizontal="center"/>
    </xf>
    <xf numFmtId="0" fontId="0" fillId="0" borderId="13" xfId="53" applyFont="1" applyBorder="1" applyAlignment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Border="1" applyAlignment="1">
      <alignment horizontal="center"/>
    </xf>
    <xf numFmtId="0" fontId="29" fillId="0" borderId="0" xfId="0" applyFont="1" applyAlignment="1">
      <alignment/>
    </xf>
    <xf numFmtId="0" fontId="21" fillId="0" borderId="0" xfId="0" applyFont="1" applyBorder="1" applyAlignment="1">
      <alignment horizontal="center" wrapText="1"/>
    </xf>
    <xf numFmtId="0" fontId="24" fillId="24" borderId="14" xfId="0" applyFont="1" applyFill="1" applyBorder="1" applyAlignment="1">
      <alignment horizontal="center" vertical="center" wrapText="1"/>
    </xf>
    <xf numFmtId="49" fontId="24" fillId="24" borderId="15" xfId="0" applyNumberFormat="1" applyFont="1" applyFill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7" fillId="25" borderId="17" xfId="0" applyFont="1" applyFill="1" applyBorder="1" applyAlignment="1">
      <alignment/>
    </xf>
    <xf numFmtId="0" fontId="30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26" fillId="0" borderId="10" xfId="0" applyFont="1" applyBorder="1" applyAlignment="1">
      <alignment horizontal="center"/>
    </xf>
    <xf numFmtId="0" fontId="1" fillId="26" borderId="10" xfId="0" applyFont="1" applyFill="1" applyBorder="1" applyAlignment="1" applyProtection="1">
      <alignment vertical="center" wrapText="1"/>
      <protection/>
    </xf>
    <xf numFmtId="0" fontId="1" fillId="26" borderId="18" xfId="0" applyFont="1" applyFill="1" applyBorder="1" applyAlignment="1" applyProtection="1">
      <alignment vertical="center" wrapText="1"/>
      <protection/>
    </xf>
    <xf numFmtId="49" fontId="26" fillId="0" borderId="16" xfId="0" applyNumberFormat="1" applyFont="1" applyBorder="1" applyAlignment="1">
      <alignment horizontal="center"/>
    </xf>
    <xf numFmtId="49" fontId="26" fillId="0" borderId="16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49" fontId="30" fillId="0" borderId="12" xfId="0" applyNumberFormat="1" applyFont="1" applyBorder="1" applyAlignment="1">
      <alignment horizontal="center"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26" borderId="10" xfId="53" applyFont="1" applyFill="1" applyBorder="1" applyAlignment="1">
      <alignment horizontal="left" vertical="center" wrapText="1"/>
      <protection/>
    </xf>
    <xf numFmtId="0" fontId="0" fillId="26" borderId="18" xfId="53" applyFont="1" applyFill="1" applyBorder="1" applyAlignment="1">
      <alignment horizontal="left" vertical="center" wrapText="1"/>
      <protection/>
    </xf>
    <xf numFmtId="0" fontId="1" fillId="26" borderId="12" xfId="0" applyFont="1" applyFill="1" applyBorder="1" applyAlignment="1" applyProtection="1">
      <alignment vertical="center" wrapText="1"/>
      <protection/>
    </xf>
    <xf numFmtId="0" fontId="0" fillId="26" borderId="12" xfId="53" applyFont="1" applyFill="1" applyBorder="1" applyAlignment="1">
      <alignment horizontal="left" vertical="center" wrapText="1"/>
      <protection/>
    </xf>
    <xf numFmtId="49" fontId="26" fillId="0" borderId="12" xfId="0" applyNumberFormat="1" applyFont="1" applyBorder="1" applyAlignment="1">
      <alignment horizontal="center"/>
    </xf>
    <xf numFmtId="0" fontId="0" fillId="26" borderId="10" xfId="53" applyFont="1" applyFill="1" applyBorder="1" applyAlignment="1">
      <alignment horizontal="left" vertical="center" wrapText="1"/>
      <protection/>
    </xf>
    <xf numFmtId="0" fontId="0" fillId="26" borderId="18" xfId="53" applyFont="1" applyFill="1" applyBorder="1" applyAlignment="1">
      <alignment horizontal="left" vertical="center" wrapText="1"/>
      <protection/>
    </xf>
    <xf numFmtId="0" fontId="0" fillId="26" borderId="10" xfId="53" applyFont="1" applyFill="1" applyBorder="1" applyAlignment="1">
      <alignment horizontal="left" vertical="center" wrapText="1"/>
      <protection/>
    </xf>
    <xf numFmtId="0" fontId="0" fillId="26" borderId="11" xfId="53" applyFont="1" applyFill="1" applyBorder="1" applyAlignment="1">
      <alignment horizontal="left" vertical="center" wrapText="1"/>
      <protection/>
    </xf>
    <xf numFmtId="0" fontId="0" fillId="26" borderId="10" xfId="53" applyFont="1" applyFill="1" applyBorder="1" applyAlignment="1">
      <alignment horizontal="left" vertical="center" wrapText="1"/>
      <protection/>
    </xf>
    <xf numFmtId="0" fontId="0" fillId="26" borderId="18" xfId="53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30" fillId="26" borderId="12" xfId="0" applyNumberFormat="1" applyFont="1" applyFill="1" applyBorder="1" applyAlignment="1">
      <alignment horizontal="center"/>
    </xf>
    <xf numFmtId="49" fontId="30" fillId="0" borderId="19" xfId="0" applyNumberFormat="1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49" fontId="26" fillId="0" borderId="19" xfId="0" applyNumberFormat="1" applyFont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49" fontId="26" fillId="0" borderId="17" xfId="0" applyNumberFormat="1" applyFont="1" applyBorder="1" applyAlignment="1">
      <alignment horizontal="center"/>
    </xf>
    <xf numFmtId="49" fontId="26" fillId="26" borderId="17" xfId="0" applyNumberFormat="1" applyFont="1" applyFill="1" applyBorder="1" applyAlignment="1">
      <alignment horizontal="center"/>
    </xf>
    <xf numFmtId="49" fontId="26" fillId="0" borderId="19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3" fillId="24" borderId="22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 wrapText="1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>
      <alignment horizontal="center" vertical="center" wrapText="1"/>
    </xf>
    <xf numFmtId="0" fontId="28" fillId="24" borderId="33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24" borderId="36" xfId="0" applyFont="1" applyFill="1" applyBorder="1" applyAlignment="1">
      <alignment horizontal="center" vertical="center" wrapText="1"/>
    </xf>
    <xf numFmtId="0" fontId="28" fillId="24" borderId="37" xfId="0" applyFont="1" applyFill="1" applyBorder="1" applyAlignment="1">
      <alignment horizontal="center" vertical="center" wrapText="1"/>
    </xf>
    <xf numFmtId="0" fontId="28" fillId="24" borderId="38" xfId="0" applyFont="1" applyFill="1" applyBorder="1" applyAlignment="1">
      <alignment horizontal="center" vertical="center" wrapText="1"/>
    </xf>
    <xf numFmtId="0" fontId="28" fillId="24" borderId="39" xfId="0" applyFont="1" applyFill="1" applyBorder="1" applyAlignment="1">
      <alignment horizontal="center" vertical="center" wrapText="1"/>
    </xf>
    <xf numFmtId="0" fontId="28" fillId="24" borderId="40" xfId="0" applyFont="1" applyFill="1" applyBorder="1" applyAlignment="1">
      <alignment horizontal="center" vertical="center" wrapText="1"/>
    </xf>
    <xf numFmtId="0" fontId="28" fillId="24" borderId="41" xfId="0" applyFont="1" applyFill="1" applyBorder="1" applyAlignment="1">
      <alignment horizontal="center" vertical="center" wrapText="1"/>
    </xf>
    <xf numFmtId="0" fontId="28" fillId="24" borderId="42" xfId="0" applyFont="1" applyFill="1" applyBorder="1" applyAlignment="1">
      <alignment horizontal="center" vertical="center" wrapText="1"/>
    </xf>
    <xf numFmtId="0" fontId="23" fillId="24" borderId="43" xfId="0" applyFont="1" applyFill="1" applyBorder="1" applyAlignment="1">
      <alignment horizontal="center" vertical="center" wrapText="1"/>
    </xf>
    <xf numFmtId="0" fontId="23" fillId="24" borderId="44" xfId="0" applyFont="1" applyFill="1" applyBorder="1" applyAlignment="1">
      <alignment horizontal="center" vertical="center" wrapText="1"/>
    </xf>
    <xf numFmtId="0" fontId="23" fillId="24" borderId="45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5" borderId="11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24" fillId="24" borderId="43" xfId="0" applyFont="1" applyFill="1" applyBorder="1" applyAlignment="1">
      <alignment horizontal="center" vertical="center" wrapText="1"/>
    </xf>
    <xf numFmtId="0" fontId="24" fillId="24" borderId="44" xfId="0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30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 wrapText="1"/>
    </xf>
    <xf numFmtId="0" fontId="24" fillId="24" borderId="29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26" borderId="1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26" borderId="10" xfId="0" applyFont="1" applyFill="1" applyBorder="1" applyAlignment="1">
      <alignment horizontal="center"/>
    </xf>
    <xf numFmtId="0" fontId="1" fillId="26" borderId="12" xfId="0" applyFont="1" applyFill="1" applyBorder="1" applyAlignment="1" applyProtection="1">
      <alignment horizontal="center" vertical="center" wrapText="1"/>
      <protection/>
    </xf>
    <xf numFmtId="0" fontId="32" fillId="25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c_20110121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28575</xdr:rowOff>
    </xdr:from>
    <xdr:to>
      <xdr:col>2</xdr:col>
      <xdr:colOff>304800</xdr:colOff>
      <xdr:row>1</xdr:row>
      <xdr:rowOff>733425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66675"/>
          <a:ext cx="847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28575</xdr:rowOff>
    </xdr:from>
    <xdr:to>
      <xdr:col>2</xdr:col>
      <xdr:colOff>180975</xdr:colOff>
      <xdr:row>1</xdr:row>
      <xdr:rowOff>733425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66675"/>
          <a:ext cx="847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28575</xdr:rowOff>
    </xdr:from>
    <xdr:to>
      <xdr:col>2</xdr:col>
      <xdr:colOff>504825</xdr:colOff>
      <xdr:row>1</xdr:row>
      <xdr:rowOff>695325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9525</xdr:rowOff>
    </xdr:from>
    <xdr:to>
      <xdr:col>2</xdr:col>
      <xdr:colOff>581025</xdr:colOff>
      <xdr:row>1</xdr:row>
      <xdr:rowOff>752475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9525</xdr:rowOff>
    </xdr:from>
    <xdr:to>
      <xdr:col>2</xdr:col>
      <xdr:colOff>581025</xdr:colOff>
      <xdr:row>1</xdr:row>
      <xdr:rowOff>752475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C16">
      <selection activeCell="F21" sqref="F21"/>
    </sheetView>
  </sheetViews>
  <sheetFormatPr defaultColWidth="8.75390625" defaultRowHeight="12.75"/>
  <cols>
    <col min="1" max="1" width="5.625" style="48" customWidth="1"/>
    <col min="2" max="2" width="8.375" style="0" customWidth="1"/>
    <col min="3" max="3" width="22.00390625" style="0" customWidth="1"/>
    <col min="4" max="4" width="14.00390625" style="0" customWidth="1"/>
    <col min="5" max="5" width="13.75390625" style="48" customWidth="1"/>
    <col min="6" max="6" width="20.125" style="0" customWidth="1"/>
    <col min="7" max="7" width="9.875" style="0" customWidth="1"/>
    <col min="8" max="8" width="10.625" style="0" customWidth="1"/>
    <col min="9" max="9" width="8.25390625" style="0" customWidth="1"/>
    <col min="10" max="10" width="9.125" style="0" customWidth="1"/>
    <col min="11" max="11" width="9.75390625" style="0" customWidth="1"/>
    <col min="12" max="12" width="9.125" style="0" customWidth="1"/>
    <col min="13" max="13" width="9.75390625" style="0" customWidth="1"/>
    <col min="14" max="14" width="9.125" style="0" customWidth="1"/>
    <col min="15" max="15" width="9.75390625" style="0" customWidth="1"/>
    <col min="16" max="16" width="9.125" style="0" customWidth="1"/>
  </cols>
  <sheetData>
    <row r="1" spans="2:16" ht="3" customHeight="1">
      <c r="B1" s="1"/>
      <c r="C1" s="2"/>
      <c r="D1" s="2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3" ht="126.75" customHeight="1">
      <c r="B2" s="59" t="s">
        <v>15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6" ht="12" customHeight="1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60" customHeight="1">
      <c r="A4" s="58"/>
      <c r="B4" s="60" t="s">
        <v>2</v>
      </c>
      <c r="C4" s="63" t="s">
        <v>3</v>
      </c>
      <c r="D4" s="69" t="s">
        <v>7</v>
      </c>
      <c r="E4" s="66" t="s">
        <v>4</v>
      </c>
      <c r="F4" s="63" t="s">
        <v>1</v>
      </c>
      <c r="G4" s="72" t="s">
        <v>37</v>
      </c>
      <c r="H4" s="73"/>
      <c r="I4" s="76" t="s">
        <v>58</v>
      </c>
      <c r="J4" s="77"/>
      <c r="K4" s="80" t="s">
        <v>84</v>
      </c>
      <c r="L4" s="81"/>
      <c r="M4" s="80" t="s">
        <v>91</v>
      </c>
      <c r="N4" s="81"/>
      <c r="O4" s="80" t="s">
        <v>107</v>
      </c>
      <c r="P4" s="81"/>
    </row>
    <row r="5" spans="1:16" ht="52.5" customHeight="1" thickBot="1">
      <c r="A5" s="58"/>
      <c r="B5" s="61"/>
      <c r="C5" s="64"/>
      <c r="D5" s="70"/>
      <c r="E5" s="67"/>
      <c r="F5" s="64"/>
      <c r="G5" s="74"/>
      <c r="H5" s="75"/>
      <c r="I5" s="78"/>
      <c r="J5" s="79"/>
      <c r="K5" s="82"/>
      <c r="L5" s="83"/>
      <c r="M5" s="82"/>
      <c r="N5" s="83"/>
      <c r="O5" s="82"/>
      <c r="P5" s="83"/>
    </row>
    <row r="6" spans="1:16" ht="16.5" customHeight="1" thickBot="1">
      <c r="A6" s="58"/>
      <c r="B6" s="62"/>
      <c r="C6" s="65"/>
      <c r="D6" s="71"/>
      <c r="E6" s="68"/>
      <c r="F6" s="65"/>
      <c r="G6" s="14" t="s">
        <v>5</v>
      </c>
      <c r="H6" s="15" t="s">
        <v>6</v>
      </c>
      <c r="I6" s="14" t="s">
        <v>5</v>
      </c>
      <c r="J6" s="15" t="s">
        <v>6</v>
      </c>
      <c r="K6" s="14" t="s">
        <v>5</v>
      </c>
      <c r="L6" s="15" t="s">
        <v>6</v>
      </c>
      <c r="M6" s="14" t="s">
        <v>5</v>
      </c>
      <c r="N6" s="15" t="s">
        <v>6</v>
      </c>
      <c r="O6" s="14" t="s">
        <v>5</v>
      </c>
      <c r="P6" s="15" t="s">
        <v>6</v>
      </c>
    </row>
    <row r="7" spans="1:16" ht="18.75">
      <c r="A7" s="47">
        <v>1</v>
      </c>
      <c r="B7" s="50" t="s">
        <v>49</v>
      </c>
      <c r="C7" s="22" t="s">
        <v>21</v>
      </c>
      <c r="D7" s="106">
        <f>H7+J7+L7+N7+P7</f>
        <v>111</v>
      </c>
      <c r="E7" s="107">
        <f>P7+L7+H7</f>
        <v>87</v>
      </c>
      <c r="F7" s="4" t="s">
        <v>22</v>
      </c>
      <c r="G7" s="111">
        <v>2</v>
      </c>
      <c r="H7" s="111">
        <v>21</v>
      </c>
      <c r="I7" s="111">
        <v>4</v>
      </c>
      <c r="J7" s="111">
        <v>12</v>
      </c>
      <c r="K7" s="111">
        <v>1</v>
      </c>
      <c r="L7" s="111">
        <v>30</v>
      </c>
      <c r="M7" s="111">
        <v>4</v>
      </c>
      <c r="N7" s="111">
        <v>12</v>
      </c>
      <c r="O7" s="111">
        <v>1</v>
      </c>
      <c r="P7" s="111">
        <f>30*1.2</f>
        <v>36</v>
      </c>
    </row>
    <row r="8" spans="1:16" ht="18.75">
      <c r="A8" s="47">
        <v>2</v>
      </c>
      <c r="B8" s="51">
        <v>2</v>
      </c>
      <c r="C8" s="22" t="s">
        <v>23</v>
      </c>
      <c r="D8" s="106">
        <f>H8+J8+N8+P8</f>
        <v>95.2</v>
      </c>
      <c r="E8" s="108">
        <f>J8+N8+P8</f>
        <v>79.2</v>
      </c>
      <c r="F8" s="4" t="s">
        <v>22</v>
      </c>
      <c r="G8" s="111">
        <v>3</v>
      </c>
      <c r="H8" s="111">
        <v>16</v>
      </c>
      <c r="I8" s="111">
        <v>1</v>
      </c>
      <c r="J8" s="111">
        <v>30</v>
      </c>
      <c r="K8" s="111"/>
      <c r="L8" s="111" t="s">
        <v>35</v>
      </c>
      <c r="M8" s="111">
        <v>1</v>
      </c>
      <c r="N8" s="111">
        <v>30</v>
      </c>
      <c r="O8" s="111">
        <v>3</v>
      </c>
      <c r="P8" s="111">
        <f>16*1.2</f>
        <v>19.2</v>
      </c>
    </row>
    <row r="9" spans="1:16" ht="21.75" customHeight="1">
      <c r="A9" s="47">
        <v>3</v>
      </c>
      <c r="B9" s="50" t="s">
        <v>56</v>
      </c>
      <c r="C9" s="22" t="s">
        <v>83</v>
      </c>
      <c r="D9" s="106">
        <f>L9+N9+P9</f>
        <v>57.2</v>
      </c>
      <c r="E9" s="107">
        <f>L9+N9+P9</f>
        <v>57.2</v>
      </c>
      <c r="F9" s="4" t="s">
        <v>26</v>
      </c>
      <c r="G9" s="111"/>
      <c r="H9" s="111" t="s">
        <v>35</v>
      </c>
      <c r="I9" s="111"/>
      <c r="J9" s="111" t="s">
        <v>35</v>
      </c>
      <c r="K9" s="111">
        <v>3</v>
      </c>
      <c r="L9" s="111">
        <v>16</v>
      </c>
      <c r="M9" s="111">
        <v>3</v>
      </c>
      <c r="N9" s="111">
        <v>16</v>
      </c>
      <c r="O9" s="111">
        <v>2</v>
      </c>
      <c r="P9" s="111">
        <f>21*1.2</f>
        <v>25.2</v>
      </c>
    </row>
    <row r="10" spans="1:16" ht="18.75" customHeight="1">
      <c r="A10" s="47">
        <v>4</v>
      </c>
      <c r="B10" s="52" t="s">
        <v>51</v>
      </c>
      <c r="C10" s="22" t="s">
        <v>24</v>
      </c>
      <c r="D10" s="106">
        <f>H10+J10+L10+N10+P10</f>
        <v>69.4</v>
      </c>
      <c r="E10" s="107">
        <f>J10+P10+L10</f>
        <v>47.4</v>
      </c>
      <c r="F10" s="36" t="s">
        <v>22</v>
      </c>
      <c r="G10" s="111">
        <v>4</v>
      </c>
      <c r="H10" s="111">
        <v>12</v>
      </c>
      <c r="I10" s="111">
        <v>2</v>
      </c>
      <c r="J10" s="111">
        <v>21</v>
      </c>
      <c r="K10" s="111">
        <v>4</v>
      </c>
      <c r="L10" s="111">
        <v>12</v>
      </c>
      <c r="M10" s="111">
        <v>5</v>
      </c>
      <c r="N10" s="111">
        <v>10</v>
      </c>
      <c r="O10" s="111">
        <v>4</v>
      </c>
      <c r="P10" s="111">
        <f>12*1.2</f>
        <v>14.399999999999999</v>
      </c>
    </row>
    <row r="11" spans="1:16" ht="18.75">
      <c r="A11" s="47">
        <v>5</v>
      </c>
      <c r="B11" s="52" t="s">
        <v>52</v>
      </c>
      <c r="C11" s="26" t="s">
        <v>30</v>
      </c>
      <c r="D11" s="106">
        <f>H11+J11+L11+N11+P11</f>
        <v>52</v>
      </c>
      <c r="E11" s="107">
        <f>P11+L11+J11</f>
        <v>40</v>
      </c>
      <c r="F11" s="36" t="s">
        <v>22</v>
      </c>
      <c r="G11" s="111">
        <v>9</v>
      </c>
      <c r="H11" s="111">
        <v>5</v>
      </c>
      <c r="I11" s="111">
        <v>7</v>
      </c>
      <c r="J11" s="111">
        <v>9</v>
      </c>
      <c r="K11" s="111">
        <v>6</v>
      </c>
      <c r="L11" s="111">
        <v>13</v>
      </c>
      <c r="M11" s="111">
        <v>8</v>
      </c>
      <c r="N11" s="111">
        <v>7</v>
      </c>
      <c r="O11" s="111">
        <v>5</v>
      </c>
      <c r="P11" s="111">
        <f>15*1.2</f>
        <v>18</v>
      </c>
    </row>
    <row r="12" spans="1:16" ht="18.75">
      <c r="A12" s="47">
        <v>6</v>
      </c>
      <c r="B12" s="52" t="s">
        <v>53</v>
      </c>
      <c r="C12" s="22" t="s">
        <v>60</v>
      </c>
      <c r="D12" s="106">
        <f>H12+J12+L12</f>
        <v>37</v>
      </c>
      <c r="E12" s="107">
        <f>J12+L12</f>
        <v>37</v>
      </c>
      <c r="F12" s="4" t="s">
        <v>45</v>
      </c>
      <c r="G12" s="111"/>
      <c r="H12" s="111"/>
      <c r="I12" s="111">
        <v>3</v>
      </c>
      <c r="J12" s="111">
        <v>16</v>
      </c>
      <c r="K12" s="111">
        <v>2</v>
      </c>
      <c r="L12" s="111">
        <v>21</v>
      </c>
      <c r="M12" s="111"/>
      <c r="N12" s="111"/>
      <c r="O12" s="111"/>
      <c r="P12" s="111"/>
    </row>
    <row r="13" spans="1:16" ht="18.75">
      <c r="A13" s="47">
        <v>7</v>
      </c>
      <c r="B13" s="52" t="s">
        <v>54</v>
      </c>
      <c r="C13" s="22" t="s">
        <v>29</v>
      </c>
      <c r="D13" s="106">
        <f>H13+J13+L13+N13</f>
        <v>42</v>
      </c>
      <c r="E13" s="107">
        <f>J13+N13+L13</f>
        <v>33</v>
      </c>
      <c r="F13" s="4" t="s">
        <v>22</v>
      </c>
      <c r="G13" s="111">
        <v>8</v>
      </c>
      <c r="H13" s="111">
        <v>9</v>
      </c>
      <c r="I13" s="111">
        <v>6</v>
      </c>
      <c r="J13" s="111">
        <v>13</v>
      </c>
      <c r="K13" s="111">
        <v>7</v>
      </c>
      <c r="L13" s="111">
        <v>9</v>
      </c>
      <c r="M13" s="111">
        <v>7</v>
      </c>
      <c r="N13" s="111">
        <v>11</v>
      </c>
      <c r="O13" s="111"/>
      <c r="P13" s="111"/>
    </row>
    <row r="14" spans="1:16" ht="18.75" customHeight="1">
      <c r="A14" s="47">
        <v>8</v>
      </c>
      <c r="B14" s="52" t="s">
        <v>55</v>
      </c>
      <c r="C14" s="22" t="s">
        <v>25</v>
      </c>
      <c r="D14" s="106">
        <v>31</v>
      </c>
      <c r="E14" s="107">
        <f>H14+N14</f>
        <v>31</v>
      </c>
      <c r="F14" s="45" t="s">
        <v>26</v>
      </c>
      <c r="G14" s="111">
        <v>5</v>
      </c>
      <c r="H14" s="111">
        <v>10</v>
      </c>
      <c r="I14" s="111"/>
      <c r="J14" s="111"/>
      <c r="K14" s="111"/>
      <c r="L14" s="111"/>
      <c r="M14" s="111">
        <v>2</v>
      </c>
      <c r="N14" s="111">
        <v>21</v>
      </c>
      <c r="O14" s="111"/>
      <c r="P14" s="111" t="s">
        <v>35</v>
      </c>
    </row>
    <row r="15" spans="1:16" ht="18.75">
      <c r="A15" s="47">
        <v>9</v>
      </c>
      <c r="B15" s="53" t="s">
        <v>99</v>
      </c>
      <c r="C15" s="21" t="s">
        <v>20</v>
      </c>
      <c r="D15" s="106">
        <f>H15+J15+L15</f>
        <v>30</v>
      </c>
      <c r="E15" s="107">
        <f>H15</f>
        <v>30</v>
      </c>
      <c r="F15" s="7" t="s">
        <v>22</v>
      </c>
      <c r="G15" s="112">
        <v>1</v>
      </c>
      <c r="H15" s="112">
        <v>30</v>
      </c>
      <c r="I15" s="112"/>
      <c r="J15" s="112"/>
      <c r="K15" s="112"/>
      <c r="L15" s="112"/>
      <c r="M15" s="112"/>
      <c r="N15" s="112"/>
      <c r="O15" s="112"/>
      <c r="P15" s="112"/>
    </row>
    <row r="16" spans="1:16" ht="18.75">
      <c r="A16" s="47">
        <v>10</v>
      </c>
      <c r="B16" s="52" t="s">
        <v>100</v>
      </c>
      <c r="C16" s="26" t="s">
        <v>42</v>
      </c>
      <c r="D16" s="106">
        <f>L16+P16</f>
        <v>19.6</v>
      </c>
      <c r="E16" s="107">
        <f>P16+L16</f>
        <v>19.6</v>
      </c>
      <c r="F16" s="43" t="s">
        <v>90</v>
      </c>
      <c r="G16" s="111"/>
      <c r="H16" s="111"/>
      <c r="I16" s="111"/>
      <c r="J16" s="111" t="s">
        <v>35</v>
      </c>
      <c r="K16" s="111">
        <v>5</v>
      </c>
      <c r="L16" s="111">
        <v>10</v>
      </c>
      <c r="M16" s="111">
        <v>14</v>
      </c>
      <c r="N16" s="111">
        <v>0</v>
      </c>
      <c r="O16" s="111">
        <v>6</v>
      </c>
      <c r="P16" s="111">
        <f>8*1.2</f>
        <v>9.6</v>
      </c>
    </row>
    <row r="17" spans="1:16" ht="18.75">
      <c r="A17" s="47">
        <v>11</v>
      </c>
      <c r="B17" s="52" t="s">
        <v>101</v>
      </c>
      <c r="C17" s="22" t="s">
        <v>28</v>
      </c>
      <c r="D17" s="106">
        <v>17</v>
      </c>
      <c r="E17" s="107">
        <f>H17+J17+N17</f>
        <v>17</v>
      </c>
      <c r="F17" s="4" t="s">
        <v>22</v>
      </c>
      <c r="G17" s="111">
        <v>7</v>
      </c>
      <c r="H17" s="111">
        <v>6</v>
      </c>
      <c r="I17" s="111">
        <v>5</v>
      </c>
      <c r="J17" s="111">
        <v>10</v>
      </c>
      <c r="K17" s="111"/>
      <c r="L17" s="111"/>
      <c r="M17" s="111">
        <v>10</v>
      </c>
      <c r="N17" s="111">
        <v>1</v>
      </c>
      <c r="O17" s="111"/>
      <c r="P17" s="111"/>
    </row>
    <row r="18" spans="1:16" ht="18.75" customHeight="1">
      <c r="A18" s="47">
        <v>12</v>
      </c>
      <c r="B18" s="54" t="s">
        <v>109</v>
      </c>
      <c r="C18" s="22" t="s">
        <v>108</v>
      </c>
      <c r="D18" s="30">
        <v>10.8</v>
      </c>
      <c r="E18" s="109">
        <f>P18</f>
        <v>10.799999999999999</v>
      </c>
      <c r="F18" s="46" t="s">
        <v>22</v>
      </c>
      <c r="G18" s="111"/>
      <c r="H18" s="111"/>
      <c r="I18" s="111"/>
      <c r="J18" s="111"/>
      <c r="K18" s="111"/>
      <c r="L18" s="111"/>
      <c r="M18" s="111"/>
      <c r="N18" s="111"/>
      <c r="O18" s="111">
        <v>7</v>
      </c>
      <c r="P18" s="111">
        <f>9*1.2</f>
        <v>10.799999999999999</v>
      </c>
    </row>
    <row r="19" spans="1:16" ht="18.75" customHeight="1">
      <c r="A19" s="47">
        <v>13</v>
      </c>
      <c r="B19" s="55" t="s">
        <v>110</v>
      </c>
      <c r="C19" s="25" t="s">
        <v>92</v>
      </c>
      <c r="D19" s="30">
        <v>8</v>
      </c>
      <c r="E19" s="110">
        <f>N19</f>
        <v>8</v>
      </c>
      <c r="F19" s="45" t="s">
        <v>98</v>
      </c>
      <c r="G19" s="111"/>
      <c r="H19" s="111"/>
      <c r="I19" s="111"/>
      <c r="J19" s="111"/>
      <c r="K19" s="111"/>
      <c r="L19" s="111"/>
      <c r="M19" s="111">
        <v>6</v>
      </c>
      <c r="N19" s="111">
        <v>8</v>
      </c>
      <c r="O19" s="111"/>
      <c r="P19" s="111"/>
    </row>
    <row r="20" spans="1:16" ht="18.75" customHeight="1">
      <c r="A20" s="47">
        <v>14</v>
      </c>
      <c r="B20" s="54" t="s">
        <v>102</v>
      </c>
      <c r="C20" s="22" t="s">
        <v>27</v>
      </c>
      <c r="D20" s="106">
        <f>H20+J20+L20</f>
        <v>8</v>
      </c>
      <c r="E20" s="107">
        <f>H20</f>
        <v>8</v>
      </c>
      <c r="F20" s="37" t="s">
        <v>26</v>
      </c>
      <c r="G20" s="111">
        <v>6</v>
      </c>
      <c r="H20" s="111">
        <v>8</v>
      </c>
      <c r="I20" s="111"/>
      <c r="J20" s="111"/>
      <c r="K20" s="111"/>
      <c r="L20" s="111"/>
      <c r="M20" s="111"/>
      <c r="N20" s="111"/>
      <c r="O20" s="111"/>
      <c r="P20" s="111"/>
    </row>
    <row r="21" spans="1:16" ht="21.75" customHeight="1">
      <c r="A21" s="47">
        <v>15</v>
      </c>
      <c r="B21" s="52" t="s">
        <v>103</v>
      </c>
      <c r="C21" s="22" t="s">
        <v>31</v>
      </c>
      <c r="D21" s="106">
        <v>7</v>
      </c>
      <c r="E21" s="107">
        <f>H21+L21</f>
        <v>7</v>
      </c>
      <c r="F21" s="4" t="s">
        <v>22</v>
      </c>
      <c r="G21" s="111">
        <v>10</v>
      </c>
      <c r="H21" s="111">
        <v>2</v>
      </c>
      <c r="I21" s="111"/>
      <c r="J21" s="111" t="s">
        <v>35</v>
      </c>
      <c r="K21" s="111">
        <v>8</v>
      </c>
      <c r="L21" s="111">
        <v>5</v>
      </c>
      <c r="M21" s="111"/>
      <c r="N21" s="113" t="s">
        <v>35</v>
      </c>
      <c r="O21" s="111"/>
      <c r="P21" s="113"/>
    </row>
    <row r="22" spans="1:16" ht="18.75">
      <c r="A22" s="47">
        <v>16</v>
      </c>
      <c r="B22" s="55" t="s">
        <v>111</v>
      </c>
      <c r="C22" s="25" t="s">
        <v>93</v>
      </c>
      <c r="D22" s="30">
        <v>3</v>
      </c>
      <c r="E22" s="110">
        <f>N22</f>
        <v>3</v>
      </c>
      <c r="F22" s="45" t="s">
        <v>22</v>
      </c>
      <c r="G22" s="111"/>
      <c r="H22" s="111"/>
      <c r="I22" s="111"/>
      <c r="J22" s="111"/>
      <c r="K22" s="111"/>
      <c r="L22" s="111"/>
      <c r="M22" s="111">
        <v>9</v>
      </c>
      <c r="N22" s="111">
        <v>3</v>
      </c>
      <c r="O22" s="111"/>
      <c r="P22" s="111"/>
    </row>
    <row r="23" spans="1:16" ht="18.75" customHeight="1">
      <c r="A23" s="47">
        <v>17</v>
      </c>
      <c r="B23" s="54"/>
      <c r="C23" s="22" t="s">
        <v>33</v>
      </c>
      <c r="D23" s="106">
        <f>H23+J23+L23</f>
        <v>0</v>
      </c>
      <c r="E23" s="107">
        <v>0</v>
      </c>
      <c r="F23" s="37" t="s">
        <v>26</v>
      </c>
      <c r="G23" s="111">
        <v>11</v>
      </c>
      <c r="H23" s="111">
        <v>0</v>
      </c>
      <c r="I23" s="111"/>
      <c r="J23" s="111"/>
      <c r="K23" s="111"/>
      <c r="L23" s="111"/>
      <c r="M23" s="111"/>
      <c r="N23" s="111"/>
      <c r="O23" s="111"/>
      <c r="P23" s="111"/>
    </row>
    <row r="24" spans="1:16" ht="18.75">
      <c r="A24" s="47">
        <v>18</v>
      </c>
      <c r="B24" s="56"/>
      <c r="C24" s="22" t="s">
        <v>32</v>
      </c>
      <c r="D24" s="106">
        <f>H24+J24+L24</f>
        <v>0</v>
      </c>
      <c r="E24" s="107">
        <v>0</v>
      </c>
      <c r="F24" s="4" t="s">
        <v>47</v>
      </c>
      <c r="G24" s="111"/>
      <c r="H24" s="111">
        <v>0</v>
      </c>
      <c r="I24" s="111"/>
      <c r="J24" s="111"/>
      <c r="K24" s="111"/>
      <c r="L24" s="111"/>
      <c r="M24" s="111"/>
      <c r="N24" s="111"/>
      <c r="O24" s="111"/>
      <c r="P24" s="111"/>
    </row>
    <row r="25" spans="1:16" ht="18.75">
      <c r="A25" s="47">
        <v>19</v>
      </c>
      <c r="B25" s="52"/>
      <c r="C25" s="26" t="s">
        <v>34</v>
      </c>
      <c r="D25" s="106">
        <v>0</v>
      </c>
      <c r="E25" s="107">
        <v>0</v>
      </c>
      <c r="F25" s="36" t="s">
        <v>26</v>
      </c>
      <c r="G25" s="111"/>
      <c r="H25" s="111" t="s">
        <v>35</v>
      </c>
      <c r="I25" s="111"/>
      <c r="J25" s="111"/>
      <c r="K25" s="111"/>
      <c r="L25" s="111"/>
      <c r="M25" s="111"/>
      <c r="N25" s="111"/>
      <c r="O25" s="111"/>
      <c r="P25" s="111"/>
    </row>
    <row r="26" spans="1:16" ht="18.75">
      <c r="A26" s="47">
        <v>20</v>
      </c>
      <c r="B26" s="52"/>
      <c r="C26" s="22" t="s">
        <v>36</v>
      </c>
      <c r="D26" s="106">
        <v>0</v>
      </c>
      <c r="E26" s="107">
        <v>0</v>
      </c>
      <c r="F26" s="4" t="s">
        <v>48</v>
      </c>
      <c r="G26" s="111"/>
      <c r="H26" s="111" t="s">
        <v>35</v>
      </c>
      <c r="I26" s="111"/>
      <c r="J26" s="111"/>
      <c r="K26" s="111"/>
      <c r="L26" s="111"/>
      <c r="M26" s="111"/>
      <c r="N26" s="111"/>
      <c r="O26" s="111"/>
      <c r="P26" s="111"/>
    </row>
    <row r="27" spans="1:16" ht="18.75" customHeight="1">
      <c r="A27" s="47">
        <v>21</v>
      </c>
      <c r="B27" s="54"/>
      <c r="C27" s="22" t="s">
        <v>61</v>
      </c>
      <c r="D27" s="106">
        <v>0</v>
      </c>
      <c r="E27" s="107">
        <v>0</v>
      </c>
      <c r="F27" s="41" t="s">
        <v>22</v>
      </c>
      <c r="G27" s="111"/>
      <c r="H27" s="111"/>
      <c r="I27" s="111"/>
      <c r="J27" s="111" t="s">
        <v>35</v>
      </c>
      <c r="K27" s="111"/>
      <c r="L27" s="111"/>
      <c r="M27" s="111"/>
      <c r="N27" s="111"/>
      <c r="O27" s="111"/>
      <c r="P27" s="111"/>
    </row>
    <row r="28" spans="1:16" ht="18.75">
      <c r="A28" s="47">
        <v>22</v>
      </c>
      <c r="B28" s="52"/>
      <c r="C28" s="22" t="s">
        <v>62</v>
      </c>
      <c r="D28" s="106">
        <v>0</v>
      </c>
      <c r="E28" s="107">
        <v>0</v>
      </c>
      <c r="F28" s="4" t="s">
        <v>46</v>
      </c>
      <c r="G28" s="111"/>
      <c r="H28" s="111"/>
      <c r="I28" s="111"/>
      <c r="J28" s="111" t="s">
        <v>35</v>
      </c>
      <c r="K28" s="111"/>
      <c r="L28" s="111"/>
      <c r="M28" s="111"/>
      <c r="N28" s="111"/>
      <c r="O28" s="111"/>
      <c r="P28" s="111"/>
    </row>
    <row r="29" spans="1:16" ht="18.75" customHeight="1">
      <c r="A29" s="47">
        <v>23</v>
      </c>
      <c r="B29" s="54"/>
      <c r="C29" s="22" t="s">
        <v>85</v>
      </c>
      <c r="D29" s="106">
        <v>0</v>
      </c>
      <c r="E29" s="109">
        <v>0</v>
      </c>
      <c r="F29" s="42" t="s">
        <v>22</v>
      </c>
      <c r="G29" s="111"/>
      <c r="H29" s="111"/>
      <c r="I29" s="111"/>
      <c r="J29" s="111"/>
      <c r="K29" s="111"/>
      <c r="L29" s="111" t="s">
        <v>35</v>
      </c>
      <c r="M29" s="111"/>
      <c r="N29" s="111"/>
      <c r="O29" s="111"/>
      <c r="P29" s="111"/>
    </row>
    <row r="30" spans="1:16" ht="18.75" customHeight="1">
      <c r="A30" s="47">
        <v>24</v>
      </c>
      <c r="B30" s="56"/>
      <c r="C30" s="22" t="s">
        <v>86</v>
      </c>
      <c r="D30" s="30">
        <v>0</v>
      </c>
      <c r="E30" s="106">
        <v>0</v>
      </c>
      <c r="F30" s="43" t="s">
        <v>46</v>
      </c>
      <c r="G30" s="111"/>
      <c r="H30" s="111"/>
      <c r="I30" s="111"/>
      <c r="J30" s="111"/>
      <c r="K30" s="111"/>
      <c r="L30" s="111" t="s">
        <v>35</v>
      </c>
      <c r="M30" s="111"/>
      <c r="N30" s="111"/>
      <c r="O30" s="111"/>
      <c r="P30" s="111"/>
    </row>
    <row r="31" spans="1:16" ht="18.75" customHeight="1">
      <c r="A31" s="47">
        <v>25</v>
      </c>
      <c r="B31" s="52"/>
      <c r="C31" s="22" t="s">
        <v>87</v>
      </c>
      <c r="D31" s="30">
        <v>0</v>
      </c>
      <c r="E31" s="106">
        <v>0</v>
      </c>
      <c r="F31" s="43" t="s">
        <v>22</v>
      </c>
      <c r="G31" s="111"/>
      <c r="H31" s="111"/>
      <c r="I31" s="111"/>
      <c r="J31" s="111"/>
      <c r="K31" s="111"/>
      <c r="L31" s="111" t="s">
        <v>35</v>
      </c>
      <c r="M31" s="111"/>
      <c r="N31" s="111"/>
      <c r="O31" s="111"/>
      <c r="P31" s="111"/>
    </row>
    <row r="32" spans="1:16" ht="21.75" customHeight="1">
      <c r="A32" s="47">
        <v>26</v>
      </c>
      <c r="B32" s="57"/>
      <c r="C32" s="22" t="s">
        <v>94</v>
      </c>
      <c r="D32" s="30">
        <v>0</v>
      </c>
      <c r="E32" s="106">
        <v>0</v>
      </c>
      <c r="F32" s="4" t="s">
        <v>98</v>
      </c>
      <c r="G32" s="111"/>
      <c r="H32" s="111"/>
      <c r="I32" s="111"/>
      <c r="J32" s="111"/>
      <c r="K32" s="111"/>
      <c r="L32" s="111"/>
      <c r="M32" s="111">
        <v>11</v>
      </c>
      <c r="N32" s="111">
        <v>0</v>
      </c>
      <c r="O32" s="111"/>
      <c r="P32" s="111"/>
    </row>
    <row r="33" spans="1:16" ht="18.75" customHeight="1">
      <c r="A33" s="47">
        <v>27</v>
      </c>
      <c r="B33" s="54"/>
      <c r="C33" s="22" t="s">
        <v>95</v>
      </c>
      <c r="D33" s="30">
        <v>0</v>
      </c>
      <c r="E33" s="106">
        <v>0</v>
      </c>
      <c r="F33" s="45" t="s">
        <v>22</v>
      </c>
      <c r="G33" s="111"/>
      <c r="H33" s="111"/>
      <c r="I33" s="111"/>
      <c r="J33" s="111"/>
      <c r="K33" s="111"/>
      <c r="L33" s="111"/>
      <c r="M33" s="111">
        <v>12</v>
      </c>
      <c r="N33" s="111">
        <v>0</v>
      </c>
      <c r="O33" s="111"/>
      <c r="P33" s="111" t="s">
        <v>35</v>
      </c>
    </row>
    <row r="34" spans="1:16" ht="18.75" customHeight="1">
      <c r="A34" s="47">
        <v>28</v>
      </c>
      <c r="B34" s="54"/>
      <c r="C34" s="22" t="s">
        <v>96</v>
      </c>
      <c r="D34" s="30">
        <v>0</v>
      </c>
      <c r="E34" s="106">
        <v>0</v>
      </c>
      <c r="F34" s="45" t="s">
        <v>97</v>
      </c>
      <c r="G34" s="111"/>
      <c r="H34" s="111"/>
      <c r="I34" s="111"/>
      <c r="J34" s="111"/>
      <c r="K34" s="111"/>
      <c r="L34" s="111"/>
      <c r="M34" s="111">
        <v>13</v>
      </c>
      <c r="N34" s="111">
        <v>0</v>
      </c>
      <c r="O34" s="111"/>
      <c r="P34" s="111"/>
    </row>
  </sheetData>
  <sheetProtection selectLockedCells="1" selectUnlockedCells="1"/>
  <mergeCells count="12">
    <mergeCell ref="M4:N5"/>
    <mergeCell ref="O4:P5"/>
    <mergeCell ref="A4:A6"/>
    <mergeCell ref="B2:M2"/>
    <mergeCell ref="B4:B6"/>
    <mergeCell ref="C4:C6"/>
    <mergeCell ref="E4:E6"/>
    <mergeCell ref="F4:F6"/>
    <mergeCell ref="D4:D6"/>
    <mergeCell ref="G4:H5"/>
    <mergeCell ref="I4:J5"/>
    <mergeCell ref="K4:L5"/>
  </mergeCells>
  <conditionalFormatting sqref="C29:E34 C22:E22 C18:E19 C23:D28 C20:D21 C7:D17">
    <cfRule type="cellIs" priority="33" dxfId="5" operator="equal" stopIfTrue="1">
      <formula>"-"</formula>
    </cfRule>
  </conditionalFormatting>
  <printOptions/>
  <pageMargins left="0.31496062992125984" right="0.3937007874015748" top="0.4330708661417323" bottom="0.2362204724409449" header="0.2362204724409449" footer="0.5118110236220472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C5">
      <selection activeCell="G7" sqref="G7:P19"/>
    </sheetView>
  </sheetViews>
  <sheetFormatPr defaultColWidth="8.75390625" defaultRowHeight="12.75"/>
  <cols>
    <col min="1" max="1" width="5.625" style="48" customWidth="1"/>
    <col min="2" max="2" width="10.00390625" style="0" customWidth="1"/>
    <col min="3" max="3" width="22.00390625" style="0" customWidth="1"/>
    <col min="4" max="4" width="14.00390625" style="0" customWidth="1"/>
    <col min="5" max="5" width="13.75390625" style="0" customWidth="1"/>
    <col min="6" max="6" width="21.375" style="0" customWidth="1"/>
    <col min="7" max="7" width="9.875" style="0" customWidth="1"/>
    <col min="8" max="8" width="9.375" style="0" customWidth="1"/>
    <col min="9" max="10" width="8.25390625" style="0" customWidth="1"/>
    <col min="11" max="11" width="9.75390625" style="0" customWidth="1"/>
    <col min="12" max="12" width="9.125" style="0" customWidth="1"/>
    <col min="13" max="13" width="9.75390625" style="0" customWidth="1"/>
    <col min="14" max="14" width="9.125" style="0" customWidth="1"/>
    <col min="15" max="15" width="9.75390625" style="0" customWidth="1"/>
    <col min="16" max="16" width="9.125" style="0" customWidth="1"/>
  </cols>
  <sheetData>
    <row r="1" spans="2:16" ht="3" customHeight="1"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3" ht="126.75" customHeight="1">
      <c r="B2" s="59" t="s">
        <v>16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6" ht="12" customHeight="1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60" customHeight="1">
      <c r="A4" s="58"/>
      <c r="B4" s="84" t="s">
        <v>2</v>
      </c>
      <c r="C4" s="63" t="s">
        <v>3</v>
      </c>
      <c r="D4" s="69" t="s">
        <v>7</v>
      </c>
      <c r="E4" s="87" t="s">
        <v>4</v>
      </c>
      <c r="F4" s="63" t="s">
        <v>1</v>
      </c>
      <c r="G4" s="72" t="s">
        <v>37</v>
      </c>
      <c r="H4" s="73"/>
      <c r="I4" s="76" t="s">
        <v>58</v>
      </c>
      <c r="J4" s="77"/>
      <c r="K4" s="80" t="s">
        <v>84</v>
      </c>
      <c r="L4" s="81"/>
      <c r="M4" s="80" t="s">
        <v>91</v>
      </c>
      <c r="N4" s="81"/>
      <c r="O4" s="80" t="s">
        <v>107</v>
      </c>
      <c r="P4" s="81"/>
    </row>
    <row r="5" spans="1:16" ht="52.5" customHeight="1" thickBot="1">
      <c r="A5" s="58"/>
      <c r="B5" s="85"/>
      <c r="C5" s="64"/>
      <c r="D5" s="70"/>
      <c r="E5" s="88"/>
      <c r="F5" s="64"/>
      <c r="G5" s="74"/>
      <c r="H5" s="75"/>
      <c r="I5" s="78"/>
      <c r="J5" s="79"/>
      <c r="K5" s="82"/>
      <c r="L5" s="83"/>
      <c r="M5" s="82"/>
      <c r="N5" s="83"/>
      <c r="O5" s="82"/>
      <c r="P5" s="83"/>
    </row>
    <row r="6" spans="1:16" ht="16.5" customHeight="1" thickBot="1">
      <c r="A6" s="58"/>
      <c r="B6" s="86"/>
      <c r="C6" s="65"/>
      <c r="D6" s="71"/>
      <c r="E6" s="89"/>
      <c r="F6" s="65"/>
      <c r="G6" s="14" t="s">
        <v>5</v>
      </c>
      <c r="H6" s="15" t="s">
        <v>6</v>
      </c>
      <c r="I6" s="14" t="s">
        <v>5</v>
      </c>
      <c r="J6" s="15" t="s">
        <v>6</v>
      </c>
      <c r="K6" s="14" t="s">
        <v>5</v>
      </c>
      <c r="L6" s="15" t="s">
        <v>6</v>
      </c>
      <c r="M6" s="14" t="s">
        <v>5</v>
      </c>
      <c r="N6" s="15" t="s">
        <v>6</v>
      </c>
      <c r="O6" s="14" t="s">
        <v>5</v>
      </c>
      <c r="P6" s="15" t="s">
        <v>6</v>
      </c>
    </row>
    <row r="7" spans="1:16" ht="18.75">
      <c r="A7" s="47">
        <v>1</v>
      </c>
      <c r="B7" s="31" t="s">
        <v>49</v>
      </c>
      <c r="C7" s="21" t="s">
        <v>29</v>
      </c>
      <c r="D7" s="30">
        <f>H7+J7+L7+N7</f>
        <v>93</v>
      </c>
      <c r="E7" s="30">
        <f>J7+N7+H7</f>
        <v>75</v>
      </c>
      <c r="F7" s="7" t="s">
        <v>22</v>
      </c>
      <c r="G7" s="11">
        <v>1</v>
      </c>
      <c r="H7" s="11">
        <v>25</v>
      </c>
      <c r="I7" s="11">
        <v>1</v>
      </c>
      <c r="J7" s="11">
        <v>25</v>
      </c>
      <c r="K7" s="11">
        <v>2</v>
      </c>
      <c r="L7" s="11">
        <v>18</v>
      </c>
      <c r="M7" s="11">
        <v>1</v>
      </c>
      <c r="N7" s="11">
        <v>25</v>
      </c>
      <c r="O7" s="11"/>
      <c r="P7" s="11"/>
    </row>
    <row r="8" spans="1:16" ht="18.75">
      <c r="A8" s="47">
        <v>2</v>
      </c>
      <c r="B8" s="16" t="s">
        <v>50</v>
      </c>
      <c r="C8" s="22" t="s">
        <v>30</v>
      </c>
      <c r="D8" s="30">
        <f>H8+J8+L8+N8</f>
        <v>79</v>
      </c>
      <c r="E8" s="30">
        <f>L8+J8+H8</f>
        <v>61</v>
      </c>
      <c r="F8" s="36" t="s">
        <v>22</v>
      </c>
      <c r="G8" s="6">
        <v>2</v>
      </c>
      <c r="H8" s="6">
        <v>18</v>
      </c>
      <c r="I8" s="6">
        <v>2</v>
      </c>
      <c r="J8" s="6">
        <v>18</v>
      </c>
      <c r="K8" s="6">
        <v>1</v>
      </c>
      <c r="L8" s="6">
        <v>25</v>
      </c>
      <c r="M8" s="6">
        <v>2</v>
      </c>
      <c r="N8" s="6">
        <v>18</v>
      </c>
      <c r="O8" s="6"/>
      <c r="P8" s="6"/>
    </row>
    <row r="9" spans="1:16" ht="18.75">
      <c r="A9" s="47">
        <v>3</v>
      </c>
      <c r="B9" s="16" t="s">
        <v>56</v>
      </c>
      <c r="C9" s="22" t="s">
        <v>31</v>
      </c>
      <c r="D9" s="106">
        <v>30</v>
      </c>
      <c r="E9" s="106">
        <f>H9+L9</f>
        <v>30</v>
      </c>
      <c r="F9" s="4" t="s">
        <v>22</v>
      </c>
      <c r="G9" s="6">
        <v>3</v>
      </c>
      <c r="H9" s="6">
        <v>15</v>
      </c>
      <c r="I9" s="6"/>
      <c r="J9" s="6" t="s">
        <v>35</v>
      </c>
      <c r="K9" s="6">
        <v>3</v>
      </c>
      <c r="L9" s="6">
        <v>15</v>
      </c>
      <c r="M9" s="6"/>
      <c r="N9" s="6" t="s">
        <v>35</v>
      </c>
      <c r="O9" s="6"/>
      <c r="P9" s="6"/>
    </row>
    <row r="10" spans="1:16" ht="18.75">
      <c r="A10" s="47">
        <v>4</v>
      </c>
      <c r="B10" s="27" t="s">
        <v>51</v>
      </c>
      <c r="C10" s="22" t="s">
        <v>93</v>
      </c>
      <c r="D10" s="30">
        <v>15</v>
      </c>
      <c r="E10" s="106">
        <f>N10</f>
        <v>15</v>
      </c>
      <c r="F10" s="4" t="s">
        <v>22</v>
      </c>
      <c r="G10" s="6"/>
      <c r="H10" s="6"/>
      <c r="I10" s="6"/>
      <c r="J10" s="6"/>
      <c r="K10" s="6"/>
      <c r="L10" s="6"/>
      <c r="M10" s="6">
        <v>3</v>
      </c>
      <c r="N10" s="6">
        <v>15</v>
      </c>
      <c r="O10" s="6"/>
      <c r="P10" s="6"/>
    </row>
    <row r="11" spans="1:16" ht="18.75">
      <c r="A11" s="47">
        <v>5</v>
      </c>
      <c r="B11" s="17">
        <v>5</v>
      </c>
      <c r="C11" s="22" t="s">
        <v>28</v>
      </c>
      <c r="D11" s="30">
        <v>12</v>
      </c>
      <c r="E11" s="106">
        <f>N11</f>
        <v>12</v>
      </c>
      <c r="F11" s="45" t="s">
        <v>22</v>
      </c>
      <c r="G11" s="6"/>
      <c r="H11" s="6"/>
      <c r="I11" s="6"/>
      <c r="J11" s="6"/>
      <c r="K11" s="6"/>
      <c r="L11" s="6"/>
      <c r="M11" s="6">
        <v>4</v>
      </c>
      <c r="N11" s="6">
        <v>12</v>
      </c>
      <c r="O11" s="6"/>
      <c r="P11" s="6"/>
    </row>
    <row r="12" spans="1:16" ht="18.75">
      <c r="A12" s="47">
        <v>6</v>
      </c>
      <c r="B12" s="27" t="s">
        <v>53</v>
      </c>
      <c r="C12" s="22" t="s">
        <v>33</v>
      </c>
      <c r="D12" s="106">
        <v>10</v>
      </c>
      <c r="E12" s="106">
        <f>H12</f>
        <v>12</v>
      </c>
      <c r="F12" s="36" t="s">
        <v>26</v>
      </c>
      <c r="G12" s="6">
        <v>4</v>
      </c>
      <c r="H12" s="6">
        <v>12</v>
      </c>
      <c r="I12" s="6"/>
      <c r="J12" s="6"/>
      <c r="K12" s="6"/>
      <c r="L12" s="6"/>
      <c r="M12" s="6"/>
      <c r="N12" s="6"/>
      <c r="O12" s="6"/>
      <c r="P12" s="6"/>
    </row>
    <row r="13" spans="1:16" ht="18.75">
      <c r="A13" s="47">
        <v>7</v>
      </c>
      <c r="B13" s="16" t="s">
        <v>54</v>
      </c>
      <c r="C13" s="22" t="s">
        <v>95</v>
      </c>
      <c r="D13" s="30">
        <v>10</v>
      </c>
      <c r="E13" s="106">
        <f>N13</f>
        <v>10</v>
      </c>
      <c r="F13" s="45" t="s">
        <v>22</v>
      </c>
      <c r="G13" s="6"/>
      <c r="H13" s="6"/>
      <c r="I13" s="6"/>
      <c r="J13" s="6"/>
      <c r="K13" s="6"/>
      <c r="L13" s="6"/>
      <c r="M13" s="6">
        <v>5</v>
      </c>
      <c r="N13" s="6">
        <v>10</v>
      </c>
      <c r="O13" s="6"/>
      <c r="P13" s="6"/>
    </row>
    <row r="14" spans="1:16" ht="18.75">
      <c r="A14" s="47">
        <v>8</v>
      </c>
      <c r="B14" s="27" t="s">
        <v>55</v>
      </c>
      <c r="C14" s="22" t="s">
        <v>96</v>
      </c>
      <c r="D14" s="106">
        <v>8</v>
      </c>
      <c r="E14" s="106">
        <f>N14</f>
        <v>8</v>
      </c>
      <c r="F14" s="45" t="s">
        <v>97</v>
      </c>
      <c r="G14" s="6"/>
      <c r="H14" s="6"/>
      <c r="I14" s="6"/>
      <c r="J14" s="6"/>
      <c r="K14" s="6"/>
      <c r="L14" s="6"/>
      <c r="M14" s="6">
        <v>6</v>
      </c>
      <c r="N14" s="6">
        <v>8</v>
      </c>
      <c r="O14" s="6"/>
      <c r="P14" s="6"/>
    </row>
    <row r="15" spans="1:16" ht="18.75">
      <c r="A15" s="47">
        <v>9</v>
      </c>
      <c r="B15" s="28"/>
      <c r="C15" s="22" t="s">
        <v>32</v>
      </c>
      <c r="D15" s="106">
        <v>0</v>
      </c>
      <c r="E15" s="30">
        <v>0</v>
      </c>
      <c r="F15" s="36" t="s">
        <v>47</v>
      </c>
      <c r="G15" s="6"/>
      <c r="H15" s="6">
        <v>0</v>
      </c>
      <c r="I15" s="6"/>
      <c r="J15" s="6"/>
      <c r="K15" s="6"/>
      <c r="L15" s="6"/>
      <c r="M15" s="6"/>
      <c r="N15" s="6"/>
      <c r="O15" s="6"/>
      <c r="P15" s="6"/>
    </row>
    <row r="16" spans="1:16" ht="18.75">
      <c r="A16" s="47">
        <v>10</v>
      </c>
      <c r="B16" s="28"/>
      <c r="C16" s="22" t="s">
        <v>61</v>
      </c>
      <c r="D16" s="106">
        <v>0</v>
      </c>
      <c r="E16" s="30">
        <v>0</v>
      </c>
      <c r="F16" s="4" t="s">
        <v>22</v>
      </c>
      <c r="G16" s="6"/>
      <c r="H16" s="6"/>
      <c r="I16" s="6"/>
      <c r="J16" s="6" t="s">
        <v>35</v>
      </c>
      <c r="K16" s="6"/>
      <c r="L16" s="6"/>
      <c r="M16" s="6"/>
      <c r="N16" s="6"/>
      <c r="O16" s="6"/>
      <c r="P16" s="6"/>
    </row>
    <row r="17" spans="1:16" ht="18.75">
      <c r="A17" s="47">
        <v>11</v>
      </c>
      <c r="B17" s="28"/>
      <c r="C17" s="22" t="s">
        <v>62</v>
      </c>
      <c r="D17" s="106">
        <v>0</v>
      </c>
      <c r="E17" s="30">
        <v>0</v>
      </c>
      <c r="F17" s="4" t="s">
        <v>46</v>
      </c>
      <c r="G17" s="6"/>
      <c r="H17" s="6"/>
      <c r="I17" s="6"/>
      <c r="J17" s="6" t="s">
        <v>35</v>
      </c>
      <c r="K17" s="6"/>
      <c r="L17" s="6"/>
      <c r="M17" s="6"/>
      <c r="N17" s="6"/>
      <c r="O17" s="6"/>
      <c r="P17" s="6"/>
    </row>
    <row r="18" spans="1:16" ht="18.75">
      <c r="A18" s="47">
        <v>12</v>
      </c>
      <c r="B18" s="28"/>
      <c r="C18" s="22" t="s">
        <v>85</v>
      </c>
      <c r="D18" s="30">
        <v>0</v>
      </c>
      <c r="E18" s="106">
        <v>0</v>
      </c>
      <c r="F18" s="4" t="s">
        <v>22</v>
      </c>
      <c r="G18" s="6"/>
      <c r="H18" s="6"/>
      <c r="I18" s="6"/>
      <c r="J18" s="6"/>
      <c r="K18" s="6"/>
      <c r="L18" s="6" t="s">
        <v>35</v>
      </c>
      <c r="M18" s="6"/>
      <c r="N18" s="6"/>
      <c r="O18" s="6"/>
      <c r="P18" s="6"/>
    </row>
    <row r="19" spans="1:16" ht="18.75">
      <c r="A19" s="47">
        <v>13</v>
      </c>
      <c r="B19" s="28"/>
      <c r="C19" s="22" t="s">
        <v>86</v>
      </c>
      <c r="D19" s="30">
        <v>0</v>
      </c>
      <c r="E19" s="106">
        <v>0</v>
      </c>
      <c r="F19" s="4" t="s">
        <v>46</v>
      </c>
      <c r="G19" s="6"/>
      <c r="H19" s="6"/>
      <c r="I19" s="6"/>
      <c r="J19" s="6"/>
      <c r="K19" s="6"/>
      <c r="L19" s="6" t="s">
        <v>35</v>
      </c>
      <c r="M19" s="6"/>
      <c r="N19" s="6"/>
      <c r="O19" s="6"/>
      <c r="P19" s="6"/>
    </row>
  </sheetData>
  <sheetProtection selectLockedCells="1" selectUnlockedCells="1"/>
  <mergeCells count="12">
    <mergeCell ref="M4:N5"/>
    <mergeCell ref="O4:P5"/>
    <mergeCell ref="A4:A6"/>
    <mergeCell ref="B2:M2"/>
    <mergeCell ref="B4:B6"/>
    <mergeCell ref="C4:C6"/>
    <mergeCell ref="D4:D6"/>
    <mergeCell ref="E4:E6"/>
    <mergeCell ref="F4:F6"/>
    <mergeCell ref="G4:H5"/>
    <mergeCell ref="I4:J5"/>
    <mergeCell ref="K4:L5"/>
  </mergeCells>
  <conditionalFormatting sqref="C7:E19">
    <cfRule type="cellIs" priority="2" dxfId="5" operator="equal" stopIfTrue="1">
      <formula>"-"</formula>
    </cfRule>
  </conditionalFormatting>
  <printOptions/>
  <pageMargins left="0.31496062992125984" right="0.3937007874015748" top="0.4330708661417323" bottom="0.2362204724409449" header="0.2362204724409449" footer="0.5118110236220472"/>
  <pageSetup fitToHeight="1" fitToWidth="1" horizontalDpi="600" verticalDpi="600" orientation="landscape" paperSize="9" scale="7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D7">
      <selection activeCell="G7" sqref="G7:P25"/>
    </sheetView>
  </sheetViews>
  <sheetFormatPr defaultColWidth="8.75390625" defaultRowHeight="12.75"/>
  <cols>
    <col min="1" max="1" width="5.625" style="48" customWidth="1"/>
    <col min="2" max="2" width="7.875" style="0" customWidth="1"/>
    <col min="3" max="3" width="25.875" style="0" customWidth="1"/>
    <col min="4" max="4" width="15.375" style="0" customWidth="1"/>
    <col min="5" max="5" width="14.75390625" style="0" customWidth="1"/>
    <col min="6" max="6" width="20.00390625" style="0" customWidth="1"/>
    <col min="7" max="7" width="9.00390625" style="0" customWidth="1"/>
    <col min="8" max="8" width="8.375" style="0" customWidth="1"/>
    <col min="9" max="9" width="8.75390625" style="0" customWidth="1"/>
    <col min="10" max="10" width="8.875" style="0" customWidth="1"/>
    <col min="11" max="11" width="8.375" style="0" customWidth="1"/>
    <col min="12" max="12" width="8.875" style="0" customWidth="1"/>
    <col min="13" max="13" width="8.375" style="0" customWidth="1"/>
    <col min="14" max="14" width="8.875" style="0" customWidth="1"/>
    <col min="15" max="15" width="9.375" style="0" customWidth="1"/>
    <col min="16" max="16" width="9.625" style="0" customWidth="1"/>
  </cols>
  <sheetData>
    <row r="1" spans="2:16" ht="3" customHeight="1"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2" ht="106.5" customHeight="1">
      <c r="B2" s="59" t="s">
        <v>17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6" ht="29.25" customHeight="1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60" customHeight="1">
      <c r="A4" s="58"/>
      <c r="B4" s="84" t="s">
        <v>2</v>
      </c>
      <c r="C4" s="69" t="s">
        <v>3</v>
      </c>
      <c r="D4" s="69" t="s">
        <v>7</v>
      </c>
      <c r="E4" s="60" t="s">
        <v>4</v>
      </c>
      <c r="F4" s="63" t="s">
        <v>1</v>
      </c>
      <c r="G4" s="72" t="s">
        <v>37</v>
      </c>
      <c r="H4" s="73"/>
      <c r="I4" s="76" t="s">
        <v>58</v>
      </c>
      <c r="J4" s="77"/>
      <c r="K4" s="80" t="s">
        <v>84</v>
      </c>
      <c r="L4" s="81"/>
      <c r="M4" s="80" t="s">
        <v>91</v>
      </c>
      <c r="N4" s="81"/>
      <c r="O4" s="80" t="s">
        <v>107</v>
      </c>
      <c r="P4" s="81"/>
    </row>
    <row r="5" spans="1:16" ht="57.75" customHeight="1" thickBot="1">
      <c r="A5" s="58"/>
      <c r="B5" s="85"/>
      <c r="C5" s="70"/>
      <c r="D5" s="70"/>
      <c r="E5" s="61"/>
      <c r="F5" s="64"/>
      <c r="G5" s="74"/>
      <c r="H5" s="75"/>
      <c r="I5" s="78"/>
      <c r="J5" s="79"/>
      <c r="K5" s="82"/>
      <c r="L5" s="83"/>
      <c r="M5" s="82"/>
      <c r="N5" s="83"/>
      <c r="O5" s="82"/>
      <c r="P5" s="83"/>
    </row>
    <row r="6" spans="1:16" ht="21" customHeight="1" thickBot="1">
      <c r="A6" s="58"/>
      <c r="B6" s="86"/>
      <c r="C6" s="71"/>
      <c r="D6" s="71"/>
      <c r="E6" s="62"/>
      <c r="F6" s="65"/>
      <c r="G6" s="14" t="s">
        <v>5</v>
      </c>
      <c r="H6" s="15" t="s">
        <v>6</v>
      </c>
      <c r="I6" s="14" t="s">
        <v>5</v>
      </c>
      <c r="J6" s="15" t="s">
        <v>6</v>
      </c>
      <c r="K6" s="14" t="s">
        <v>5</v>
      </c>
      <c r="L6" s="15" t="s">
        <v>6</v>
      </c>
      <c r="M6" s="14" t="s">
        <v>5</v>
      </c>
      <c r="N6" s="15" t="s">
        <v>6</v>
      </c>
      <c r="O6" s="14" t="s">
        <v>5</v>
      </c>
      <c r="P6" s="15" t="s">
        <v>6</v>
      </c>
    </row>
    <row r="7" spans="1:16" ht="18.75">
      <c r="A7" s="47">
        <v>1</v>
      </c>
      <c r="B7" s="20" t="s">
        <v>49</v>
      </c>
      <c r="C7" s="22" t="s">
        <v>64</v>
      </c>
      <c r="D7" s="106">
        <f>J7+L7+N7+P7</f>
        <v>85</v>
      </c>
      <c r="E7" s="114">
        <f>N7+P7+L7</f>
        <v>70</v>
      </c>
      <c r="F7" s="4" t="s">
        <v>46</v>
      </c>
      <c r="G7" s="6"/>
      <c r="H7" s="6"/>
      <c r="I7" s="6">
        <v>3</v>
      </c>
      <c r="J7" s="6">
        <v>15</v>
      </c>
      <c r="K7" s="6">
        <v>3</v>
      </c>
      <c r="L7" s="6">
        <v>15</v>
      </c>
      <c r="M7" s="6">
        <v>1</v>
      </c>
      <c r="N7" s="6">
        <v>25</v>
      </c>
      <c r="O7" s="6">
        <v>1</v>
      </c>
      <c r="P7" s="6">
        <f>25*1.2</f>
        <v>30</v>
      </c>
    </row>
    <row r="8" spans="1:16" ht="18.75">
      <c r="A8" s="47">
        <v>2</v>
      </c>
      <c r="B8" s="20" t="s">
        <v>50</v>
      </c>
      <c r="C8" s="22" t="s">
        <v>40</v>
      </c>
      <c r="D8" s="106">
        <f>H8+J8+L8+N8+P8</f>
        <v>85</v>
      </c>
      <c r="E8" s="114">
        <f>L8+P8+N8</f>
        <v>58</v>
      </c>
      <c r="F8" s="4" t="s">
        <v>45</v>
      </c>
      <c r="G8" s="6">
        <v>3</v>
      </c>
      <c r="H8" s="6">
        <v>15</v>
      </c>
      <c r="I8" s="6">
        <v>4</v>
      </c>
      <c r="J8" s="6">
        <v>12</v>
      </c>
      <c r="K8" s="6">
        <v>1</v>
      </c>
      <c r="L8" s="6">
        <v>25</v>
      </c>
      <c r="M8" s="6">
        <v>3</v>
      </c>
      <c r="N8" s="6">
        <v>15</v>
      </c>
      <c r="O8" s="6">
        <v>3</v>
      </c>
      <c r="P8" s="6">
        <f>15*1.2</f>
        <v>18</v>
      </c>
    </row>
    <row r="9" spans="1:16" ht="18.75">
      <c r="A9" s="47">
        <v>3</v>
      </c>
      <c r="B9" s="49" t="s">
        <v>56</v>
      </c>
      <c r="C9" s="38" t="s">
        <v>38</v>
      </c>
      <c r="D9" s="114">
        <f>H9+L9+P9</f>
        <v>56.599999999999994</v>
      </c>
      <c r="E9" s="114">
        <f>H9+L9+P9</f>
        <v>56.599999999999994</v>
      </c>
      <c r="F9" s="39" t="s">
        <v>46</v>
      </c>
      <c r="G9" s="11">
        <v>1</v>
      </c>
      <c r="H9" s="11">
        <v>25</v>
      </c>
      <c r="I9" s="11"/>
      <c r="J9" s="11" t="s">
        <v>35</v>
      </c>
      <c r="K9" s="11">
        <v>5</v>
      </c>
      <c r="L9" s="11">
        <v>10</v>
      </c>
      <c r="M9" s="11"/>
      <c r="N9" s="11" t="s">
        <v>35</v>
      </c>
      <c r="O9" s="11">
        <v>2</v>
      </c>
      <c r="P9" s="11">
        <f>18*1.2</f>
        <v>21.599999999999998</v>
      </c>
    </row>
    <row r="10" spans="1:16" ht="18.75">
      <c r="A10" s="47">
        <v>4</v>
      </c>
      <c r="B10" s="8" t="s">
        <v>51</v>
      </c>
      <c r="C10" s="22" t="s">
        <v>59</v>
      </c>
      <c r="D10" s="106">
        <f>J10+N10</f>
        <v>37</v>
      </c>
      <c r="E10" s="114">
        <f>J10+N10</f>
        <v>37</v>
      </c>
      <c r="F10" s="4" t="s">
        <v>22</v>
      </c>
      <c r="G10" s="6"/>
      <c r="H10" s="6" t="s">
        <v>35</v>
      </c>
      <c r="I10" s="6">
        <v>1</v>
      </c>
      <c r="J10" s="6">
        <v>25</v>
      </c>
      <c r="K10" s="6"/>
      <c r="L10" s="6" t="s">
        <v>35</v>
      </c>
      <c r="M10" s="6">
        <v>4</v>
      </c>
      <c r="N10" s="6">
        <v>12</v>
      </c>
      <c r="O10" s="6"/>
      <c r="P10" s="6" t="s">
        <v>35</v>
      </c>
    </row>
    <row r="11" spans="1:16" ht="18.75">
      <c r="A11" s="47">
        <v>5</v>
      </c>
      <c r="B11" s="8" t="s">
        <v>52</v>
      </c>
      <c r="C11" s="22" t="s">
        <v>63</v>
      </c>
      <c r="D11" s="106">
        <f>J11+L11</f>
        <v>36</v>
      </c>
      <c r="E11" s="114">
        <f>J11+L11</f>
        <v>36</v>
      </c>
      <c r="F11" s="4" t="s">
        <v>45</v>
      </c>
      <c r="G11" s="6"/>
      <c r="H11" s="6"/>
      <c r="I11" s="6">
        <v>2</v>
      </c>
      <c r="J11" s="6">
        <v>18</v>
      </c>
      <c r="K11" s="6">
        <v>2</v>
      </c>
      <c r="L11" s="6">
        <v>18</v>
      </c>
      <c r="M11" s="6"/>
      <c r="N11" s="6"/>
      <c r="O11" s="6"/>
      <c r="P11" s="6" t="s">
        <v>35</v>
      </c>
    </row>
    <row r="12" spans="1:16" ht="18.75">
      <c r="A12" s="47">
        <v>6</v>
      </c>
      <c r="B12" s="8" t="s">
        <v>53</v>
      </c>
      <c r="C12" s="22" t="s">
        <v>41</v>
      </c>
      <c r="D12" s="106">
        <f>H12+L12+N12</f>
        <v>34</v>
      </c>
      <c r="E12" s="114">
        <f>H12+L12+N12</f>
        <v>34</v>
      </c>
      <c r="F12" s="4" t="s">
        <v>22</v>
      </c>
      <c r="G12" s="6">
        <v>4</v>
      </c>
      <c r="H12" s="6">
        <v>12</v>
      </c>
      <c r="I12" s="6"/>
      <c r="J12" s="6" t="s">
        <v>35</v>
      </c>
      <c r="K12" s="6">
        <v>8</v>
      </c>
      <c r="L12" s="6">
        <v>4</v>
      </c>
      <c r="M12" s="6">
        <v>2</v>
      </c>
      <c r="N12" s="6">
        <v>18</v>
      </c>
      <c r="O12" s="6"/>
      <c r="P12" s="6" t="s">
        <v>35</v>
      </c>
    </row>
    <row r="13" spans="1:16" ht="18.75">
      <c r="A13" s="47">
        <v>7</v>
      </c>
      <c r="B13" s="8" t="s">
        <v>54</v>
      </c>
      <c r="C13" s="23" t="s">
        <v>89</v>
      </c>
      <c r="D13" s="110">
        <f>L13+N13+P13</f>
        <v>32.4</v>
      </c>
      <c r="E13" s="106">
        <f>L13+N13+P13</f>
        <v>32.4</v>
      </c>
      <c r="F13" s="4" t="s">
        <v>57</v>
      </c>
      <c r="G13" s="6"/>
      <c r="H13" s="6"/>
      <c r="I13" s="6"/>
      <c r="J13" s="6"/>
      <c r="K13" s="6">
        <v>6</v>
      </c>
      <c r="L13" s="6">
        <v>8</v>
      </c>
      <c r="M13" s="6">
        <v>5</v>
      </c>
      <c r="N13" s="6">
        <v>10</v>
      </c>
      <c r="O13" s="6">
        <v>4</v>
      </c>
      <c r="P13" s="6">
        <f>12*1.2</f>
        <v>14.399999999999999</v>
      </c>
    </row>
    <row r="14" spans="1:16" ht="18.75">
      <c r="A14" s="47">
        <v>8</v>
      </c>
      <c r="B14" s="8" t="s">
        <v>55</v>
      </c>
      <c r="C14" s="22" t="s">
        <v>43</v>
      </c>
      <c r="D14" s="106">
        <f>H14+J14+L14</f>
        <v>22</v>
      </c>
      <c r="E14" s="114">
        <f>H14+J14+L14</f>
        <v>22</v>
      </c>
      <c r="F14" s="4" t="s">
        <v>57</v>
      </c>
      <c r="G14" s="6">
        <v>6</v>
      </c>
      <c r="H14" s="6">
        <v>8</v>
      </c>
      <c r="I14" s="6">
        <v>6</v>
      </c>
      <c r="J14" s="6">
        <v>8</v>
      </c>
      <c r="K14" s="6">
        <v>7</v>
      </c>
      <c r="L14" s="6">
        <v>6</v>
      </c>
      <c r="M14" s="6"/>
      <c r="N14" s="6"/>
      <c r="O14" s="6"/>
      <c r="P14" s="6"/>
    </row>
    <row r="15" spans="1:16" ht="18.75">
      <c r="A15" s="47">
        <v>9</v>
      </c>
      <c r="B15" s="8" t="s">
        <v>99</v>
      </c>
      <c r="C15" s="22" t="s">
        <v>39</v>
      </c>
      <c r="D15" s="106">
        <v>18</v>
      </c>
      <c r="E15" s="114">
        <f>H15</f>
        <v>18</v>
      </c>
      <c r="F15" s="4" t="s">
        <v>22</v>
      </c>
      <c r="G15" s="6">
        <v>2</v>
      </c>
      <c r="H15" s="6">
        <v>18</v>
      </c>
      <c r="I15" s="6"/>
      <c r="J15" s="6" t="s">
        <v>35</v>
      </c>
      <c r="K15" s="6"/>
      <c r="L15" s="6"/>
      <c r="M15" s="6"/>
      <c r="N15" s="6"/>
      <c r="O15" s="6"/>
      <c r="P15" s="6"/>
    </row>
    <row r="16" spans="1:16" ht="18.75">
      <c r="A16" s="47">
        <v>10</v>
      </c>
      <c r="B16" s="24">
        <v>10</v>
      </c>
      <c r="C16" s="23" t="s">
        <v>112</v>
      </c>
      <c r="D16" s="114">
        <v>12</v>
      </c>
      <c r="E16" s="109">
        <v>12</v>
      </c>
      <c r="F16" s="4" t="s">
        <v>90</v>
      </c>
      <c r="G16" s="6"/>
      <c r="H16" s="6"/>
      <c r="I16" s="6"/>
      <c r="J16" s="6"/>
      <c r="K16" s="6"/>
      <c r="L16" s="6"/>
      <c r="M16" s="6"/>
      <c r="N16" s="6"/>
      <c r="O16" s="6">
        <v>5</v>
      </c>
      <c r="P16" s="6">
        <f>10*1.2</f>
        <v>12</v>
      </c>
    </row>
    <row r="17" spans="1:16" ht="18.75">
      <c r="A17" s="47">
        <v>11</v>
      </c>
      <c r="B17" s="24">
        <v>11</v>
      </c>
      <c r="C17" s="22" t="s">
        <v>88</v>
      </c>
      <c r="D17" s="114">
        <v>12</v>
      </c>
      <c r="E17" s="106">
        <f>L17</f>
        <v>12</v>
      </c>
      <c r="F17" s="4" t="s">
        <v>90</v>
      </c>
      <c r="G17" s="6"/>
      <c r="H17" s="6"/>
      <c r="I17" s="6"/>
      <c r="J17" s="6"/>
      <c r="K17" s="6">
        <v>4</v>
      </c>
      <c r="L17" s="6">
        <v>12</v>
      </c>
      <c r="M17" s="6"/>
      <c r="N17" s="6" t="s">
        <v>35</v>
      </c>
      <c r="O17" s="6"/>
      <c r="P17" s="6"/>
    </row>
    <row r="18" spans="1:16" ht="18.75">
      <c r="A18" s="47">
        <v>12</v>
      </c>
      <c r="B18" s="8" t="s">
        <v>109</v>
      </c>
      <c r="C18" s="22" t="s">
        <v>65</v>
      </c>
      <c r="D18" s="106">
        <v>10</v>
      </c>
      <c r="E18" s="110">
        <f>J18</f>
        <v>10</v>
      </c>
      <c r="F18" s="4" t="s">
        <v>79</v>
      </c>
      <c r="G18" s="6"/>
      <c r="H18" s="6"/>
      <c r="I18" s="6">
        <v>5</v>
      </c>
      <c r="J18" s="6">
        <v>10</v>
      </c>
      <c r="K18" s="6"/>
      <c r="L18" s="6"/>
      <c r="M18" s="6"/>
      <c r="N18" s="6"/>
      <c r="O18" s="6"/>
      <c r="P18" s="6"/>
    </row>
    <row r="19" spans="1:16" ht="18.75">
      <c r="A19" s="47">
        <v>13</v>
      </c>
      <c r="B19" s="8" t="s">
        <v>110</v>
      </c>
      <c r="C19" s="25" t="s">
        <v>42</v>
      </c>
      <c r="D19" s="110">
        <v>10</v>
      </c>
      <c r="E19" s="110">
        <f>H19</f>
        <v>10</v>
      </c>
      <c r="F19" s="44" t="s">
        <v>90</v>
      </c>
      <c r="G19" s="6">
        <v>5</v>
      </c>
      <c r="H19" s="6">
        <v>10</v>
      </c>
      <c r="I19" s="6"/>
      <c r="J19" s="6"/>
      <c r="K19" s="6"/>
      <c r="L19" s="6"/>
      <c r="M19" s="6"/>
      <c r="N19" s="6"/>
      <c r="O19" s="6"/>
      <c r="P19" s="6"/>
    </row>
    <row r="20" spans="1:16" ht="18.75">
      <c r="A20" s="47">
        <v>14</v>
      </c>
      <c r="B20" s="24">
        <v>14</v>
      </c>
      <c r="C20" s="23" t="s">
        <v>104</v>
      </c>
      <c r="D20" s="114">
        <v>8</v>
      </c>
      <c r="E20" s="106">
        <f>N20</f>
        <v>8</v>
      </c>
      <c r="F20" s="4" t="s">
        <v>45</v>
      </c>
      <c r="G20" s="6"/>
      <c r="H20" s="6"/>
      <c r="I20" s="6"/>
      <c r="J20" s="6"/>
      <c r="K20" s="6"/>
      <c r="L20" s="6"/>
      <c r="M20" s="6">
        <v>6</v>
      </c>
      <c r="N20" s="6">
        <v>8</v>
      </c>
      <c r="O20" s="6"/>
      <c r="P20" s="6"/>
    </row>
    <row r="21" spans="1:16" ht="18.75">
      <c r="A21" s="47">
        <v>15</v>
      </c>
      <c r="B21" s="29"/>
      <c r="C21" s="22" t="s">
        <v>44</v>
      </c>
      <c r="D21" s="30">
        <v>0</v>
      </c>
      <c r="E21" s="114">
        <v>0</v>
      </c>
      <c r="F21" s="4" t="s">
        <v>45</v>
      </c>
      <c r="G21" s="6"/>
      <c r="H21" s="6" t="s">
        <v>35</v>
      </c>
      <c r="I21" s="6"/>
      <c r="J21" s="6"/>
      <c r="K21" s="6"/>
      <c r="L21" s="6"/>
      <c r="M21" s="6"/>
      <c r="N21" s="6"/>
      <c r="O21" s="6"/>
      <c r="P21" s="6"/>
    </row>
    <row r="22" spans="1:16" ht="18.75">
      <c r="A22" s="47">
        <v>16</v>
      </c>
      <c r="B22" s="29"/>
      <c r="C22" s="21" t="s">
        <v>66</v>
      </c>
      <c r="D22" s="30">
        <v>0</v>
      </c>
      <c r="E22" s="114">
        <v>0</v>
      </c>
      <c r="F22" s="4" t="s">
        <v>79</v>
      </c>
      <c r="G22" s="6"/>
      <c r="H22" s="6"/>
      <c r="I22" s="6"/>
      <c r="J22" s="6" t="s">
        <v>35</v>
      </c>
      <c r="K22" s="6"/>
      <c r="L22" s="6"/>
      <c r="M22" s="6"/>
      <c r="N22" s="6"/>
      <c r="O22" s="6"/>
      <c r="P22" s="6"/>
    </row>
    <row r="23" spans="1:16" ht="18.75">
      <c r="A23" s="47">
        <v>17</v>
      </c>
      <c r="B23" s="29"/>
      <c r="C23" s="21" t="s">
        <v>67</v>
      </c>
      <c r="D23" s="30">
        <v>0</v>
      </c>
      <c r="E23" s="114">
        <v>0</v>
      </c>
      <c r="F23" s="4" t="s">
        <v>79</v>
      </c>
      <c r="G23" s="6"/>
      <c r="H23" s="6"/>
      <c r="I23" s="6"/>
      <c r="J23" s="6" t="s">
        <v>35</v>
      </c>
      <c r="K23" s="6"/>
      <c r="L23" s="6"/>
      <c r="M23" s="6"/>
      <c r="N23" s="6"/>
      <c r="O23" s="6"/>
      <c r="P23" s="6"/>
    </row>
    <row r="24" spans="1:16" ht="18.75">
      <c r="A24" s="47">
        <v>18</v>
      </c>
      <c r="B24" s="24"/>
      <c r="C24" s="22" t="s">
        <v>28</v>
      </c>
      <c r="D24" s="110">
        <v>0</v>
      </c>
      <c r="E24" s="106">
        <v>0</v>
      </c>
      <c r="F24" s="4" t="s">
        <v>22</v>
      </c>
      <c r="G24" s="6"/>
      <c r="H24" s="6"/>
      <c r="I24" s="6"/>
      <c r="J24" s="6"/>
      <c r="K24" s="6"/>
      <c r="L24" s="6" t="s">
        <v>35</v>
      </c>
      <c r="M24" s="6"/>
      <c r="N24" s="6"/>
      <c r="O24" s="6"/>
      <c r="P24" s="6"/>
    </row>
    <row r="25" spans="1:16" ht="18.75">
      <c r="A25" s="47">
        <v>19</v>
      </c>
      <c r="B25" s="19"/>
      <c r="C25" s="22" t="s">
        <v>113</v>
      </c>
      <c r="D25" s="110">
        <v>0</v>
      </c>
      <c r="E25" s="106">
        <v>0</v>
      </c>
      <c r="F25" s="4" t="s">
        <v>114</v>
      </c>
      <c r="G25" s="6"/>
      <c r="H25" s="6"/>
      <c r="I25" s="6"/>
      <c r="J25" s="6"/>
      <c r="K25" s="6"/>
      <c r="L25" s="6"/>
      <c r="M25" s="6"/>
      <c r="N25" s="6"/>
      <c r="O25" s="6"/>
      <c r="P25" s="6" t="s">
        <v>35</v>
      </c>
    </row>
    <row r="28" ht="12.75" hidden="1"/>
    <row r="29" spans="3:17" ht="12.75" customHeight="1" hidden="1">
      <c r="C29" s="34" t="s">
        <v>8</v>
      </c>
      <c r="K29" s="90" t="s">
        <v>11</v>
      </c>
      <c r="L29" s="90"/>
      <c r="M29" s="90"/>
      <c r="N29" s="90"/>
      <c r="O29" s="90"/>
      <c r="P29" s="90"/>
      <c r="Q29" s="90"/>
    </row>
    <row r="30" spans="3:17" ht="12.75" customHeight="1" hidden="1">
      <c r="C30" s="35" t="s">
        <v>9</v>
      </c>
      <c r="K30" s="90" t="s">
        <v>12</v>
      </c>
      <c r="L30" s="90"/>
      <c r="M30" s="90"/>
      <c r="N30" s="90"/>
      <c r="O30" s="90"/>
      <c r="P30" s="90"/>
      <c r="Q30" s="90"/>
    </row>
    <row r="31" spans="3:17" ht="12.75" customHeight="1" hidden="1">
      <c r="C31" s="35" t="s">
        <v>10</v>
      </c>
      <c r="K31" s="90" t="s">
        <v>13</v>
      </c>
      <c r="L31" s="90"/>
      <c r="M31" s="90"/>
      <c r="N31" s="90"/>
      <c r="O31" s="90"/>
      <c r="P31" s="90"/>
      <c r="Q31" s="90"/>
    </row>
    <row r="32" spans="11:17" ht="12.75" customHeight="1" hidden="1">
      <c r="K32" s="90" t="s">
        <v>14</v>
      </c>
      <c r="L32" s="90"/>
      <c r="M32" s="90"/>
      <c r="N32" s="90"/>
      <c r="O32" s="90"/>
      <c r="P32" s="90"/>
      <c r="Q32" s="90"/>
    </row>
  </sheetData>
  <sheetProtection selectLockedCells="1" selectUnlockedCells="1"/>
  <mergeCells count="16">
    <mergeCell ref="K29:Q29"/>
    <mergeCell ref="K30:Q30"/>
    <mergeCell ref="K31:Q31"/>
    <mergeCell ref="K32:Q32"/>
    <mergeCell ref="G4:H5"/>
    <mergeCell ref="I4:J5"/>
    <mergeCell ref="K4:L5"/>
    <mergeCell ref="O4:P5"/>
    <mergeCell ref="M4:N5"/>
    <mergeCell ref="A4:A6"/>
    <mergeCell ref="B2:L2"/>
    <mergeCell ref="B4:B6"/>
    <mergeCell ref="C4:C6"/>
    <mergeCell ref="E4:E6"/>
    <mergeCell ref="F4:F6"/>
    <mergeCell ref="D4:D6"/>
  </mergeCells>
  <conditionalFormatting sqref="C7:E25">
    <cfRule type="cellIs" priority="11" dxfId="5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PageLayoutView="0" workbookViewId="0" topLeftCell="D3">
      <selection activeCell="G7" sqref="G7:O16"/>
    </sheetView>
  </sheetViews>
  <sheetFormatPr defaultColWidth="8.75390625" defaultRowHeight="12.75"/>
  <cols>
    <col min="1" max="1" width="5.625" style="48" customWidth="1"/>
    <col min="2" max="2" width="7.875" style="0" customWidth="1"/>
    <col min="3" max="3" width="27.00390625" style="0" customWidth="1"/>
    <col min="4" max="4" width="12.25390625" style="0" customWidth="1"/>
    <col min="5" max="5" width="12.00390625" style="0" customWidth="1"/>
    <col min="6" max="6" width="24.375" style="0" customWidth="1"/>
    <col min="7" max="7" width="11.625" style="0" customWidth="1"/>
    <col min="8" max="10" width="11.00390625" style="0" customWidth="1"/>
    <col min="11" max="12" width="10.75390625" style="0" customWidth="1"/>
    <col min="13" max="13" width="13.125" style="0" hidden="1" customWidth="1"/>
    <col min="14" max="15" width="10.75390625" style="0" customWidth="1"/>
  </cols>
  <sheetData>
    <row r="1" spans="2:15" ht="3" customHeight="1">
      <c r="B1" s="1"/>
      <c r="C1" s="2"/>
      <c r="D1" s="2"/>
      <c r="E1" s="2"/>
      <c r="F1" s="2"/>
      <c r="G1" s="3"/>
      <c r="H1" s="3"/>
      <c r="I1" s="3"/>
      <c r="J1" s="3"/>
      <c r="K1" s="3"/>
      <c r="L1" s="3"/>
      <c r="N1" s="3"/>
      <c r="O1" s="3"/>
    </row>
    <row r="2" spans="2:17" ht="136.5" customHeight="1">
      <c r="B2" s="59" t="s">
        <v>18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Q2" s="12"/>
    </row>
    <row r="3" spans="2:17" ht="8.25" customHeight="1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Q3" s="12"/>
    </row>
    <row r="4" spans="1:15" ht="60" customHeight="1">
      <c r="A4" s="58"/>
      <c r="B4" s="93" t="s">
        <v>2</v>
      </c>
      <c r="C4" s="63" t="s">
        <v>3</v>
      </c>
      <c r="D4" s="69" t="s">
        <v>7</v>
      </c>
      <c r="E4" s="60" t="s">
        <v>4</v>
      </c>
      <c r="F4" s="63" t="s">
        <v>1</v>
      </c>
      <c r="G4" s="76" t="s">
        <v>58</v>
      </c>
      <c r="H4" s="77"/>
      <c r="I4" s="80" t="s">
        <v>84</v>
      </c>
      <c r="J4" s="81"/>
      <c r="K4" s="80" t="s">
        <v>91</v>
      </c>
      <c r="L4" s="81"/>
      <c r="M4" s="91"/>
      <c r="N4" s="80" t="s">
        <v>107</v>
      </c>
      <c r="O4" s="81"/>
    </row>
    <row r="5" spans="1:15" ht="35.25" customHeight="1" thickBot="1">
      <c r="A5" s="58"/>
      <c r="B5" s="94"/>
      <c r="C5" s="64"/>
      <c r="D5" s="70"/>
      <c r="E5" s="61"/>
      <c r="F5" s="64"/>
      <c r="G5" s="78"/>
      <c r="H5" s="79"/>
      <c r="I5" s="82"/>
      <c r="J5" s="83"/>
      <c r="K5" s="82"/>
      <c r="L5" s="83"/>
      <c r="M5" s="92"/>
      <c r="N5" s="82"/>
      <c r="O5" s="83"/>
    </row>
    <row r="6" spans="1:15" ht="21" customHeight="1" thickBot="1">
      <c r="A6" s="58"/>
      <c r="B6" s="95"/>
      <c r="C6" s="65"/>
      <c r="D6" s="71"/>
      <c r="E6" s="62"/>
      <c r="F6" s="65"/>
      <c r="G6" s="14" t="s">
        <v>5</v>
      </c>
      <c r="H6" s="15" t="s">
        <v>6</v>
      </c>
      <c r="I6" s="15" t="s">
        <v>5</v>
      </c>
      <c r="J6" s="15" t="s">
        <v>6</v>
      </c>
      <c r="K6" s="14" t="s">
        <v>5</v>
      </c>
      <c r="L6" s="15" t="s">
        <v>6</v>
      </c>
      <c r="M6" s="18" t="s">
        <v>0</v>
      </c>
      <c r="N6" s="14" t="s">
        <v>5</v>
      </c>
      <c r="O6" s="15" t="s">
        <v>6</v>
      </c>
    </row>
    <row r="7" spans="1:15" ht="18.75">
      <c r="A7" s="47">
        <v>1</v>
      </c>
      <c r="B7" s="20" t="s">
        <v>49</v>
      </c>
      <c r="C7" s="21" t="s">
        <v>68</v>
      </c>
      <c r="D7" s="30">
        <f>H7+L7+O7</f>
        <v>80</v>
      </c>
      <c r="E7" s="30">
        <f>L7+O7</f>
        <v>55</v>
      </c>
      <c r="F7" s="4" t="s">
        <v>22</v>
      </c>
      <c r="G7" s="6">
        <v>1</v>
      </c>
      <c r="H7" s="6">
        <v>25</v>
      </c>
      <c r="I7" s="6"/>
      <c r="J7" s="6"/>
      <c r="K7" s="6">
        <v>1</v>
      </c>
      <c r="L7" s="6">
        <v>25</v>
      </c>
      <c r="M7" s="115"/>
      <c r="N7" s="6">
        <v>1</v>
      </c>
      <c r="O7" s="6">
        <f>25*1.2</f>
        <v>30</v>
      </c>
    </row>
    <row r="8" spans="1:15" ht="18.75">
      <c r="A8" s="47">
        <v>2</v>
      </c>
      <c r="B8" s="20" t="s">
        <v>50</v>
      </c>
      <c r="C8" s="22" t="s">
        <v>69</v>
      </c>
      <c r="D8" s="30">
        <f>H8+L8+O8</f>
        <v>57.599999999999994</v>
      </c>
      <c r="E8" s="30">
        <f>O8+L8</f>
        <v>39.599999999999994</v>
      </c>
      <c r="F8" s="5" t="s">
        <v>26</v>
      </c>
      <c r="G8" s="6">
        <v>2</v>
      </c>
      <c r="H8" s="6">
        <v>18</v>
      </c>
      <c r="I8" s="6"/>
      <c r="J8" s="6"/>
      <c r="K8" s="6">
        <v>2</v>
      </c>
      <c r="L8" s="6">
        <v>18</v>
      </c>
      <c r="M8" s="115"/>
      <c r="N8" s="6">
        <v>2</v>
      </c>
      <c r="O8" s="6">
        <f>18*1.2</f>
        <v>21.599999999999998</v>
      </c>
    </row>
    <row r="9" spans="1:15" ht="18.75">
      <c r="A9" s="47">
        <v>3</v>
      </c>
      <c r="B9" s="20" t="s">
        <v>56</v>
      </c>
      <c r="C9" s="22" t="s">
        <v>105</v>
      </c>
      <c r="D9" s="30">
        <v>15</v>
      </c>
      <c r="E9" s="106">
        <v>15</v>
      </c>
      <c r="F9" s="4" t="s">
        <v>26</v>
      </c>
      <c r="G9" s="6"/>
      <c r="H9" s="6"/>
      <c r="I9" s="6"/>
      <c r="J9" s="6"/>
      <c r="K9" s="6">
        <v>3</v>
      </c>
      <c r="L9" s="6">
        <v>15</v>
      </c>
      <c r="M9" s="115"/>
      <c r="N9" s="6"/>
      <c r="O9" s="6"/>
    </row>
    <row r="10" spans="1:15" ht="18.75">
      <c r="A10" s="47">
        <v>4</v>
      </c>
      <c r="B10" s="40" t="s">
        <v>51</v>
      </c>
      <c r="C10" s="22" t="s">
        <v>70</v>
      </c>
      <c r="D10" s="30">
        <v>15</v>
      </c>
      <c r="E10" s="106">
        <v>15</v>
      </c>
      <c r="F10" s="4" t="s">
        <v>80</v>
      </c>
      <c r="G10" s="6">
        <v>3</v>
      </c>
      <c r="H10" s="6">
        <v>15</v>
      </c>
      <c r="I10" s="6"/>
      <c r="J10" s="6"/>
      <c r="K10" s="6"/>
      <c r="L10" s="6"/>
      <c r="M10" s="115"/>
      <c r="N10" s="6"/>
      <c r="O10" s="6"/>
    </row>
    <row r="11" spans="1:15" ht="18.75">
      <c r="A11" s="47">
        <v>5</v>
      </c>
      <c r="B11" s="40" t="s">
        <v>52</v>
      </c>
      <c r="C11" s="21" t="s">
        <v>71</v>
      </c>
      <c r="D11" s="30">
        <v>12</v>
      </c>
      <c r="E11" s="30">
        <v>12</v>
      </c>
      <c r="F11" s="4" t="s">
        <v>81</v>
      </c>
      <c r="G11" s="11">
        <v>4</v>
      </c>
      <c r="H11" s="11">
        <v>12</v>
      </c>
      <c r="I11" s="11"/>
      <c r="J11" s="11"/>
      <c r="K11" s="11"/>
      <c r="L11" s="11"/>
      <c r="M11" s="115"/>
      <c r="N11" s="11"/>
      <c r="O11" s="11"/>
    </row>
    <row r="12" spans="1:15" ht="18.75">
      <c r="A12" s="47">
        <v>6</v>
      </c>
      <c r="B12" s="29"/>
      <c r="C12" s="22" t="s">
        <v>72</v>
      </c>
      <c r="D12" s="30">
        <v>0</v>
      </c>
      <c r="E12" s="106">
        <v>0</v>
      </c>
      <c r="F12" s="4" t="s">
        <v>22</v>
      </c>
      <c r="G12" s="6"/>
      <c r="H12" s="6" t="s">
        <v>35</v>
      </c>
      <c r="I12" s="6"/>
      <c r="J12" s="6"/>
      <c r="K12" s="6"/>
      <c r="L12" s="6" t="s">
        <v>35</v>
      </c>
      <c r="M12" s="115"/>
      <c r="N12" s="6"/>
      <c r="O12" s="6"/>
    </row>
    <row r="13" spans="1:15" ht="18.75">
      <c r="A13" s="47">
        <v>7</v>
      </c>
      <c r="B13" s="29"/>
      <c r="C13" s="22" t="s">
        <v>106</v>
      </c>
      <c r="D13" s="30">
        <v>0</v>
      </c>
      <c r="E13" s="30">
        <v>0</v>
      </c>
      <c r="F13" s="4" t="s">
        <v>26</v>
      </c>
      <c r="G13" s="6"/>
      <c r="H13" s="6"/>
      <c r="I13" s="6"/>
      <c r="J13" s="6"/>
      <c r="K13" s="6"/>
      <c r="L13" s="6" t="s">
        <v>35</v>
      </c>
      <c r="M13" s="115"/>
      <c r="N13" s="6"/>
      <c r="O13" s="6"/>
    </row>
    <row r="14" spans="1:15" ht="18.75">
      <c r="A14" s="47">
        <v>8</v>
      </c>
      <c r="B14" s="29"/>
      <c r="C14" s="22" t="s">
        <v>115</v>
      </c>
      <c r="D14" s="30">
        <v>0</v>
      </c>
      <c r="E14" s="30">
        <v>0</v>
      </c>
      <c r="F14" s="9" t="s">
        <v>81</v>
      </c>
      <c r="G14" s="6"/>
      <c r="H14" s="6"/>
      <c r="I14" s="6"/>
      <c r="J14" s="6"/>
      <c r="K14" s="6"/>
      <c r="L14" s="6"/>
      <c r="M14" s="115"/>
      <c r="N14" s="6"/>
      <c r="O14" s="6" t="s">
        <v>35</v>
      </c>
    </row>
    <row r="15" spans="1:15" ht="18.75">
      <c r="A15" s="47">
        <v>9</v>
      </c>
      <c r="B15" s="29"/>
      <c r="C15" s="23" t="s">
        <v>116</v>
      </c>
      <c r="D15" s="30">
        <v>0</v>
      </c>
      <c r="E15" s="109">
        <v>0</v>
      </c>
      <c r="F15" s="4" t="s">
        <v>22</v>
      </c>
      <c r="G15" s="6"/>
      <c r="H15" s="6"/>
      <c r="I15" s="6"/>
      <c r="J15" s="6"/>
      <c r="K15" s="6"/>
      <c r="L15" s="6"/>
      <c r="M15" s="115"/>
      <c r="N15" s="6"/>
      <c r="O15" s="6" t="s">
        <v>35</v>
      </c>
    </row>
    <row r="16" spans="1:15" ht="18.75">
      <c r="A16" s="47">
        <v>10</v>
      </c>
      <c r="B16" s="29"/>
      <c r="C16" s="22" t="s">
        <v>117</v>
      </c>
      <c r="D16" s="30">
        <v>0</v>
      </c>
      <c r="E16" s="106">
        <v>0</v>
      </c>
      <c r="F16" s="4" t="s">
        <v>119</v>
      </c>
      <c r="G16" s="6"/>
      <c r="H16" s="6"/>
      <c r="I16" s="6"/>
      <c r="J16" s="6"/>
      <c r="K16" s="6"/>
      <c r="L16" s="6"/>
      <c r="M16" s="115"/>
      <c r="N16" s="6"/>
      <c r="O16" s="6" t="s">
        <v>35</v>
      </c>
    </row>
    <row r="17" ht="12.75" hidden="1"/>
    <row r="18" ht="12.75" hidden="1"/>
    <row r="19" spans="3:19" ht="12.75" hidden="1">
      <c r="C19" s="34" t="s">
        <v>8</v>
      </c>
      <c r="M19" s="90" t="s">
        <v>11</v>
      </c>
      <c r="N19" s="90"/>
      <c r="O19" s="90"/>
      <c r="P19" s="90"/>
      <c r="Q19" s="90"/>
      <c r="R19" s="90"/>
      <c r="S19" s="90"/>
    </row>
    <row r="20" spans="3:19" ht="12.75" hidden="1">
      <c r="C20" s="35" t="s">
        <v>9</v>
      </c>
      <c r="M20" s="90" t="s">
        <v>12</v>
      </c>
      <c r="N20" s="90"/>
      <c r="O20" s="90"/>
      <c r="P20" s="90"/>
      <c r="Q20" s="90"/>
      <c r="R20" s="90"/>
      <c r="S20" s="90"/>
    </row>
    <row r="21" spans="3:19" ht="12.75" hidden="1">
      <c r="C21" s="35" t="s">
        <v>10</v>
      </c>
      <c r="M21" s="90" t="s">
        <v>13</v>
      </c>
      <c r="N21" s="90"/>
      <c r="O21" s="90"/>
      <c r="P21" s="90"/>
      <c r="Q21" s="90"/>
      <c r="R21" s="90"/>
      <c r="S21" s="90"/>
    </row>
    <row r="22" spans="13:19" ht="12.75" hidden="1">
      <c r="M22" s="90" t="s">
        <v>14</v>
      </c>
      <c r="N22" s="90"/>
      <c r="O22" s="90"/>
      <c r="P22" s="90"/>
      <c r="Q22" s="90"/>
      <c r="R22" s="90"/>
      <c r="S22" s="90"/>
    </row>
  </sheetData>
  <sheetProtection selectLockedCells="1" selectUnlockedCells="1"/>
  <mergeCells count="16">
    <mergeCell ref="M19:S19"/>
    <mergeCell ref="M20:S20"/>
    <mergeCell ref="M21:S21"/>
    <mergeCell ref="M22:S22"/>
    <mergeCell ref="G4:H5"/>
    <mergeCell ref="K4:L5"/>
    <mergeCell ref="A4:A6"/>
    <mergeCell ref="B2:N2"/>
    <mergeCell ref="M4:M5"/>
    <mergeCell ref="B4:B6"/>
    <mergeCell ref="C4:C6"/>
    <mergeCell ref="E4:E6"/>
    <mergeCell ref="F4:F6"/>
    <mergeCell ref="D4:D6"/>
    <mergeCell ref="N4:O5"/>
    <mergeCell ref="I4:J5"/>
  </mergeCells>
  <conditionalFormatting sqref="C7:E16">
    <cfRule type="cellIs" priority="2" dxfId="5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600" verticalDpi="600" orientation="landscape" paperSize="9" scale="8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3">
      <selection activeCell="C22" sqref="C22"/>
    </sheetView>
  </sheetViews>
  <sheetFormatPr defaultColWidth="8.75390625" defaultRowHeight="12.75"/>
  <cols>
    <col min="1" max="1" width="5.625" style="48" customWidth="1"/>
    <col min="2" max="2" width="7.875" style="0" customWidth="1"/>
    <col min="3" max="3" width="27.00390625" style="0" customWidth="1"/>
    <col min="4" max="4" width="10.125" style="0" customWidth="1"/>
    <col min="5" max="5" width="12.00390625" style="0" customWidth="1"/>
    <col min="6" max="6" width="24.375" style="0" customWidth="1"/>
    <col min="7" max="7" width="11.625" style="0" customWidth="1"/>
    <col min="8" max="10" width="11.00390625" style="0" customWidth="1"/>
    <col min="11" max="11" width="10.75390625" style="0" customWidth="1"/>
    <col min="12" max="12" width="9.75390625" style="0" customWidth="1"/>
    <col min="13" max="13" width="8.625" style="0" customWidth="1"/>
    <col min="14" max="14" width="8.75390625" style="0" customWidth="1"/>
  </cols>
  <sheetData>
    <row r="1" spans="2:12" ht="3" customHeight="1">
      <c r="B1" s="1"/>
      <c r="C1" s="2"/>
      <c r="D1" s="2"/>
      <c r="E1" s="2"/>
      <c r="F1" s="2"/>
      <c r="G1" s="3"/>
      <c r="H1" s="3"/>
      <c r="I1" s="3"/>
      <c r="J1" s="3"/>
      <c r="K1" s="3"/>
      <c r="L1" s="3"/>
    </row>
    <row r="2" spans="2:15" ht="136.5" customHeight="1" thickBot="1">
      <c r="B2" s="59" t="s">
        <v>19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13"/>
      <c r="N2" s="13"/>
      <c r="O2" s="12"/>
    </row>
    <row r="3" spans="1:14" ht="60" customHeight="1">
      <c r="A3" s="96"/>
      <c r="B3" s="103" t="s">
        <v>2</v>
      </c>
      <c r="C3" s="63" t="s">
        <v>3</v>
      </c>
      <c r="D3" s="69" t="s">
        <v>7</v>
      </c>
      <c r="E3" s="60" t="s">
        <v>4</v>
      </c>
      <c r="F3" s="63" t="s">
        <v>1</v>
      </c>
      <c r="G3" s="76" t="s">
        <v>58</v>
      </c>
      <c r="H3" s="77"/>
      <c r="I3" s="80" t="s">
        <v>84</v>
      </c>
      <c r="J3" s="81"/>
      <c r="K3" s="80" t="s">
        <v>91</v>
      </c>
      <c r="L3" s="81"/>
      <c r="M3" s="80" t="s">
        <v>107</v>
      </c>
      <c r="N3" s="81"/>
    </row>
    <row r="4" spans="1:14" ht="35.25" customHeight="1" thickBot="1">
      <c r="A4" s="96"/>
      <c r="B4" s="104"/>
      <c r="C4" s="64"/>
      <c r="D4" s="70"/>
      <c r="E4" s="61"/>
      <c r="F4" s="64"/>
      <c r="G4" s="78"/>
      <c r="H4" s="79"/>
      <c r="I4" s="82"/>
      <c r="J4" s="83"/>
      <c r="K4" s="82"/>
      <c r="L4" s="83"/>
      <c r="M4" s="82"/>
      <c r="N4" s="83"/>
    </row>
    <row r="5" spans="1:14" ht="21" customHeight="1" thickBot="1">
      <c r="A5" s="96"/>
      <c r="B5" s="105"/>
      <c r="C5" s="65"/>
      <c r="D5" s="71"/>
      <c r="E5" s="62"/>
      <c r="F5" s="65"/>
      <c r="G5" s="14" t="s">
        <v>5</v>
      </c>
      <c r="H5" s="15" t="s">
        <v>6</v>
      </c>
      <c r="I5" s="15" t="s">
        <v>5</v>
      </c>
      <c r="J5" s="15" t="s">
        <v>6</v>
      </c>
      <c r="K5" s="14" t="s">
        <v>5</v>
      </c>
      <c r="L5" s="15" t="s">
        <v>6</v>
      </c>
      <c r="M5" s="14" t="s">
        <v>5</v>
      </c>
      <c r="N5" s="15" t="s">
        <v>6</v>
      </c>
    </row>
    <row r="6" spans="1:14" ht="18.75">
      <c r="A6" s="47">
        <v>1</v>
      </c>
      <c r="B6" s="31"/>
      <c r="C6" s="21" t="s">
        <v>73</v>
      </c>
      <c r="D6" s="10">
        <v>25</v>
      </c>
      <c r="E6" s="21"/>
      <c r="F6" s="7" t="s">
        <v>78</v>
      </c>
      <c r="G6" s="11">
        <v>1</v>
      </c>
      <c r="H6" s="11">
        <v>25</v>
      </c>
      <c r="I6" s="6"/>
      <c r="J6" s="6"/>
      <c r="K6" s="6"/>
      <c r="L6" s="6"/>
      <c r="M6" s="6"/>
      <c r="N6" s="6"/>
    </row>
    <row r="7" spans="1:14" ht="18.75">
      <c r="A7" s="47">
        <v>2</v>
      </c>
      <c r="B7" s="20"/>
      <c r="C7" s="22" t="s">
        <v>74</v>
      </c>
      <c r="D7" s="10">
        <v>18</v>
      </c>
      <c r="E7" s="21"/>
      <c r="F7" s="4" t="s">
        <v>78</v>
      </c>
      <c r="G7" s="6">
        <v>2</v>
      </c>
      <c r="H7" s="6">
        <v>18</v>
      </c>
      <c r="I7" s="6"/>
      <c r="J7" s="6"/>
      <c r="K7" s="6"/>
      <c r="L7" s="6"/>
      <c r="M7" s="6"/>
      <c r="N7" s="6"/>
    </row>
    <row r="8" spans="1:14" ht="18.75">
      <c r="A8" s="47">
        <v>3</v>
      </c>
      <c r="B8" s="19"/>
      <c r="C8" s="22" t="s">
        <v>75</v>
      </c>
      <c r="D8" s="10">
        <v>15</v>
      </c>
      <c r="E8" s="21"/>
      <c r="F8" s="5" t="s">
        <v>78</v>
      </c>
      <c r="G8" s="6">
        <v>3</v>
      </c>
      <c r="H8" s="6">
        <v>15</v>
      </c>
      <c r="I8" s="6"/>
      <c r="J8" s="6"/>
      <c r="K8" s="6"/>
      <c r="L8" s="6"/>
      <c r="M8" s="6"/>
      <c r="N8" s="6"/>
    </row>
    <row r="9" spans="1:14" ht="18.75">
      <c r="A9" s="47">
        <v>4</v>
      </c>
      <c r="B9" s="29"/>
      <c r="C9" s="22" t="s">
        <v>76</v>
      </c>
      <c r="D9" s="10">
        <v>0</v>
      </c>
      <c r="E9" s="21"/>
      <c r="F9" s="4" t="s">
        <v>82</v>
      </c>
      <c r="G9" s="6"/>
      <c r="H9" s="6" t="s">
        <v>35</v>
      </c>
      <c r="I9" s="6"/>
      <c r="J9" s="6"/>
      <c r="K9" s="6"/>
      <c r="L9" s="6"/>
      <c r="M9" s="6"/>
      <c r="N9" s="6"/>
    </row>
    <row r="10" spans="1:14" ht="18.75">
      <c r="A10" s="47">
        <v>5</v>
      </c>
      <c r="B10" s="29"/>
      <c r="C10" s="22" t="s">
        <v>77</v>
      </c>
      <c r="D10" s="10">
        <v>0</v>
      </c>
      <c r="E10" s="21"/>
      <c r="F10" s="4" t="s">
        <v>82</v>
      </c>
      <c r="G10" s="6"/>
      <c r="H10" s="6" t="s">
        <v>35</v>
      </c>
      <c r="I10" s="11"/>
      <c r="J10" s="11"/>
      <c r="K10" s="11"/>
      <c r="L10" s="11"/>
      <c r="M10" s="6"/>
      <c r="N10" s="6"/>
    </row>
    <row r="11" spans="1:14" ht="18.75" customHeight="1">
      <c r="A11" s="97" t="s">
        <v>118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14" ht="18.75" customHeight="1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</row>
    <row r="13" spans="1:14" ht="12.75" customHeight="1" hidden="1">
      <c r="A13" s="47">
        <v>7</v>
      </c>
      <c r="I13" s="6"/>
      <c r="J13" s="6"/>
      <c r="K13" s="6"/>
      <c r="L13" s="6"/>
      <c r="M13" s="6"/>
      <c r="N13" s="6"/>
    </row>
    <row r="14" spans="1:14" ht="12.75" customHeight="1" hidden="1">
      <c r="A14" s="47">
        <v>8</v>
      </c>
      <c r="C14" s="32" t="s">
        <v>8</v>
      </c>
      <c r="D14" s="32"/>
      <c r="G14" s="90" t="s">
        <v>11</v>
      </c>
      <c r="H14" s="90"/>
      <c r="I14" s="90"/>
      <c r="J14" s="90"/>
      <c r="K14" s="90"/>
      <c r="L14" s="90"/>
      <c r="M14" s="90"/>
      <c r="N14" s="6"/>
    </row>
    <row r="15" spans="1:14" ht="12.75" customHeight="1" hidden="1">
      <c r="A15" s="47">
        <v>9</v>
      </c>
      <c r="C15" s="33" t="s">
        <v>9</v>
      </c>
      <c r="D15" s="33"/>
      <c r="G15" s="90" t="s">
        <v>12</v>
      </c>
      <c r="H15" s="90"/>
      <c r="I15" s="90"/>
      <c r="J15" s="90"/>
      <c r="K15" s="90"/>
      <c r="L15" s="90"/>
      <c r="M15" s="90"/>
      <c r="N15" s="6"/>
    </row>
    <row r="16" spans="1:14" ht="12.75" customHeight="1" hidden="1">
      <c r="A16" s="47">
        <v>10</v>
      </c>
      <c r="C16" s="33" t="s">
        <v>10</v>
      </c>
      <c r="D16" s="33"/>
      <c r="G16" s="90" t="s">
        <v>13</v>
      </c>
      <c r="H16" s="90"/>
      <c r="I16" s="90"/>
      <c r="J16" s="90"/>
      <c r="K16" s="90"/>
      <c r="L16" s="90"/>
      <c r="M16" s="90"/>
      <c r="N16" s="6"/>
    </row>
    <row r="17" spans="7:14" ht="12.75" customHeight="1" hidden="1">
      <c r="G17" s="90" t="s">
        <v>14</v>
      </c>
      <c r="H17" s="90"/>
      <c r="I17" s="90"/>
      <c r="J17" s="90"/>
      <c r="K17" s="90"/>
      <c r="L17" s="90"/>
      <c r="M17" s="90"/>
      <c r="N17" s="6"/>
    </row>
    <row r="18" spans="13:14" ht="12.75" customHeight="1" hidden="1">
      <c r="M18" s="6"/>
      <c r="N18" s="6"/>
    </row>
    <row r="19" spans="13:14" ht="12.75" customHeight="1" hidden="1">
      <c r="M19" s="6"/>
      <c r="N19" s="6"/>
    </row>
    <row r="20" spans="13:14" ht="12.75" customHeight="1" hidden="1">
      <c r="M20" s="6"/>
      <c r="N20" s="6"/>
    </row>
  </sheetData>
  <sheetProtection selectLockedCells="1" selectUnlockedCells="1"/>
  <mergeCells count="16">
    <mergeCell ref="I3:J4"/>
    <mergeCell ref="G14:M14"/>
    <mergeCell ref="G15:M15"/>
    <mergeCell ref="G16:M16"/>
    <mergeCell ref="M3:N4"/>
    <mergeCell ref="G17:M17"/>
    <mergeCell ref="A3:A5"/>
    <mergeCell ref="A11:N12"/>
    <mergeCell ref="B2:L2"/>
    <mergeCell ref="B3:B5"/>
    <mergeCell ref="C3:C5"/>
    <mergeCell ref="E3:E5"/>
    <mergeCell ref="F3:F5"/>
    <mergeCell ref="G3:H4"/>
    <mergeCell ref="K3:L4"/>
    <mergeCell ref="D3:D5"/>
  </mergeCells>
  <conditionalFormatting sqref="C6:E10">
    <cfRule type="cellIs" priority="2" dxfId="5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600" verticalDpi="600" orientation="landscape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2015-10-20T09:32:04Z</cp:lastPrinted>
  <dcterms:created xsi:type="dcterms:W3CDTF">2011-01-03T12:45:18Z</dcterms:created>
  <dcterms:modified xsi:type="dcterms:W3CDTF">2017-10-02T15:56:59Z</dcterms:modified>
  <cp:category/>
  <cp:version/>
  <cp:contentType/>
  <cp:contentStatus/>
</cp:coreProperties>
</file>