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vshev\Desktop\My Docs\RRaids\2023\Champ\Итоги\"/>
    </mc:Choice>
  </mc:AlternateContent>
  <xr:revisionPtr revIDLastSave="0" documentId="13_ncr:1_{2B6105BF-68A8-402B-A061-187045C1FBA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Абс" sheetId="4" r:id="rId1"/>
    <sheet name="Т2" sheetId="3" r:id="rId2"/>
    <sheet name="R" sheetId="1" r:id="rId3"/>
    <sheet name="Т3" sheetId="2" r:id="rId4"/>
    <sheet name="Т5" sheetId="5" r:id="rId5"/>
  </sheets>
  <definedNames>
    <definedName name="_xlnm.Print_Area" localSheetId="2">'R'!$A$1:$N$22</definedName>
    <definedName name="_xlnm.Print_Area" localSheetId="0">Абс!$A$1:$N$53</definedName>
    <definedName name="_xlnm.Print_Area" localSheetId="1">Т2!$A$1:$N$19</definedName>
    <definedName name="_xlnm.Print_Area" localSheetId="3">Т3!$A$1:$N$34</definedName>
    <definedName name="_xlnm.Print_Area" localSheetId="4">Т5!$A$1:$J$19</definedName>
  </definedNames>
  <calcPr calcId="181029" iterateDelta="1E-4"/>
</workbook>
</file>

<file path=xl/calcChain.xml><?xml version="1.0" encoding="utf-8"?>
<calcChain xmlns="http://schemas.openxmlformats.org/spreadsheetml/2006/main">
  <c r="D15" i="4" l="1"/>
  <c r="C15" i="4"/>
  <c r="D50" i="4"/>
  <c r="C50" i="4"/>
  <c r="D30" i="2"/>
  <c r="C30" i="2"/>
  <c r="D14" i="1"/>
  <c r="C14" i="1"/>
  <c r="D16" i="5"/>
  <c r="D15" i="5"/>
  <c r="D13" i="5"/>
  <c r="D14" i="5"/>
  <c r="D9" i="5"/>
  <c r="D12" i="5"/>
  <c r="D11" i="5"/>
  <c r="D10" i="5"/>
  <c r="D7" i="5"/>
  <c r="D8" i="5"/>
  <c r="D53" i="4" l="1"/>
  <c r="D52" i="4"/>
  <c r="D51" i="4"/>
  <c r="D49" i="4"/>
  <c r="D48" i="4"/>
  <c r="D47" i="4"/>
  <c r="D46" i="4"/>
  <c r="D45" i="4"/>
  <c r="D44" i="4"/>
  <c r="D40" i="4"/>
  <c r="D43" i="4"/>
  <c r="D42" i="4"/>
  <c r="D41" i="4"/>
  <c r="D39" i="4"/>
  <c r="D38" i="4"/>
  <c r="D37" i="4"/>
  <c r="D28" i="4"/>
  <c r="D36" i="4"/>
  <c r="D35" i="4"/>
  <c r="D34" i="4"/>
  <c r="D22" i="4"/>
  <c r="D33" i="4"/>
  <c r="D32" i="4"/>
  <c r="D31" i="4"/>
  <c r="D30" i="4"/>
  <c r="D20" i="4"/>
  <c r="D29" i="4"/>
  <c r="D21" i="4"/>
  <c r="D27" i="4"/>
  <c r="D23" i="4"/>
  <c r="D26" i="4"/>
  <c r="D25" i="4"/>
  <c r="D24" i="4"/>
  <c r="D19" i="4"/>
  <c r="D17" i="4"/>
  <c r="D16" i="4"/>
  <c r="D18" i="4"/>
  <c r="D14" i="4"/>
  <c r="D13" i="4"/>
  <c r="D12" i="4"/>
  <c r="D11" i="4"/>
  <c r="D10" i="4"/>
  <c r="D9" i="4"/>
  <c r="D8" i="4"/>
  <c r="D7" i="4"/>
  <c r="C39" i="4"/>
  <c r="C24" i="4"/>
  <c r="D16" i="3"/>
  <c r="D15" i="3"/>
  <c r="D14" i="3"/>
  <c r="D13" i="3"/>
  <c r="D11" i="3"/>
  <c r="D12" i="3"/>
  <c r="D9" i="3"/>
  <c r="D10" i="3"/>
  <c r="D8" i="3"/>
  <c r="D7" i="3"/>
  <c r="D19" i="1"/>
  <c r="D18" i="1"/>
  <c r="D17" i="1"/>
  <c r="D16" i="1"/>
  <c r="D12" i="1"/>
  <c r="D15" i="1"/>
  <c r="D13" i="1"/>
  <c r="D11" i="1"/>
  <c r="D10" i="1"/>
  <c r="D9" i="1"/>
  <c r="D8" i="1"/>
  <c r="D7" i="1"/>
  <c r="C12" i="1"/>
  <c r="C19" i="1"/>
  <c r="C13" i="1"/>
  <c r="C18" i="1"/>
  <c r="C17" i="1"/>
  <c r="C16" i="1"/>
  <c r="C15" i="1"/>
  <c r="C11" i="1"/>
  <c r="C9" i="1"/>
  <c r="C10" i="1"/>
  <c r="C7" i="1"/>
  <c r="C8" i="1"/>
  <c r="D31" i="2"/>
  <c r="D29" i="2"/>
  <c r="D28" i="2"/>
  <c r="D27" i="2"/>
  <c r="D26" i="2"/>
  <c r="D25" i="2"/>
  <c r="D15" i="2"/>
  <c r="D24" i="2"/>
  <c r="D17" i="2"/>
  <c r="D23" i="2"/>
  <c r="D16" i="2"/>
  <c r="D22" i="2"/>
  <c r="D21" i="2"/>
  <c r="D20" i="2"/>
  <c r="D13" i="2"/>
  <c r="D19" i="2"/>
  <c r="D18" i="2"/>
  <c r="D14" i="2"/>
  <c r="D12" i="2"/>
  <c r="D11" i="2"/>
  <c r="D10" i="2"/>
  <c r="D9" i="2"/>
  <c r="D8" i="2"/>
  <c r="D7" i="2"/>
  <c r="C20" i="2"/>
  <c r="C18" i="2"/>
  <c r="C31" i="2"/>
  <c r="C29" i="2"/>
  <c r="C28" i="2"/>
  <c r="C27" i="2"/>
  <c r="C26" i="2"/>
  <c r="C25" i="2"/>
  <c r="C15" i="2"/>
  <c r="C24" i="2"/>
  <c r="C17" i="2"/>
  <c r="C23" i="2"/>
  <c r="C16" i="2"/>
  <c r="C22" i="2"/>
  <c r="C21" i="2"/>
  <c r="C13" i="2"/>
  <c r="C19" i="2"/>
  <c r="C14" i="2"/>
  <c r="C12" i="2"/>
  <c r="C11" i="2"/>
  <c r="C10" i="2"/>
  <c r="C9" i="2"/>
  <c r="C8" i="2"/>
  <c r="C7" i="2"/>
  <c r="C53" i="4" l="1"/>
  <c r="C52" i="4"/>
  <c r="C51" i="4"/>
  <c r="C49" i="4"/>
  <c r="C48" i="4"/>
  <c r="C47" i="4"/>
  <c r="C46" i="4"/>
  <c r="C45" i="4"/>
  <c r="C44" i="4"/>
  <c r="C40" i="4"/>
  <c r="C43" i="4"/>
  <c r="C33" i="4"/>
  <c r="C42" i="4"/>
  <c r="C41" i="4"/>
  <c r="C38" i="4"/>
  <c r="C37" i="4"/>
  <c r="C28" i="4"/>
  <c r="C36" i="4"/>
  <c r="C35" i="4"/>
  <c r="C32" i="4"/>
  <c r="C34" i="4"/>
  <c r="C22" i="4"/>
  <c r="C31" i="4"/>
  <c r="C30" i="4"/>
  <c r="C20" i="4"/>
  <c r="C29" i="4"/>
  <c r="C26" i="4"/>
  <c r="C21" i="4"/>
  <c r="C14" i="4"/>
  <c r="C27" i="4"/>
  <c r="C18" i="4"/>
  <c r="C23" i="4"/>
  <c r="C25" i="4"/>
  <c r="C17" i="4"/>
  <c r="C16" i="4"/>
  <c r="C19" i="4"/>
  <c r="C8" i="4"/>
  <c r="C10" i="4"/>
  <c r="C9" i="4"/>
  <c r="C11" i="4"/>
  <c r="C13" i="4"/>
  <c r="C12" i="4"/>
  <c r="C13" i="5" l="1"/>
  <c r="C9" i="5"/>
  <c r="C7" i="5"/>
  <c r="C10" i="5"/>
  <c r="C15" i="3"/>
  <c r="C12" i="3"/>
  <c r="C16" i="3"/>
  <c r="C11" i="3"/>
  <c r="C13" i="3"/>
  <c r="C14" i="3"/>
  <c r="C9" i="3"/>
  <c r="C10" i="3"/>
  <c r="C8" i="3"/>
  <c r="C7" i="3"/>
  <c r="C7" i="4" l="1"/>
  <c r="C16" i="5" l="1"/>
  <c r="C14" i="5"/>
  <c r="C15" i="5"/>
  <c r="C12" i="5"/>
  <c r="C11" i="5"/>
  <c r="C8" i="5"/>
</calcChain>
</file>

<file path=xl/sharedStrings.xml><?xml version="1.0" encoding="utf-8"?>
<sst xmlns="http://schemas.openxmlformats.org/spreadsheetml/2006/main" count="572" uniqueCount="162">
  <si>
    <t>Место</t>
  </si>
  <si>
    <t>Сумма очков</t>
  </si>
  <si>
    <t>Субьект РФ</t>
  </si>
  <si>
    <t>место</t>
  </si>
  <si>
    <t>очки</t>
  </si>
  <si>
    <t>1</t>
  </si>
  <si>
    <t>2</t>
  </si>
  <si>
    <t>Ульяновская обл.</t>
  </si>
  <si>
    <t>3</t>
  </si>
  <si>
    <t>4</t>
  </si>
  <si>
    <t>5</t>
  </si>
  <si>
    <t>6</t>
  </si>
  <si>
    <t>Москва</t>
  </si>
  <si>
    <t>Московская обл.</t>
  </si>
  <si>
    <t>7</t>
  </si>
  <si>
    <t xml:space="preserve">Фамилия, имя </t>
  </si>
  <si>
    <t>Фамилия, имя</t>
  </si>
  <si>
    <t>Населенный
пункт</t>
  </si>
  <si>
    <t>Ульяновск</t>
  </si>
  <si>
    <t>Санкт-Петербург</t>
  </si>
  <si>
    <t>8</t>
  </si>
  <si>
    <t>Тверская обл.</t>
  </si>
  <si>
    <t>Тверь</t>
  </si>
  <si>
    <t>Коломна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</si>
  <si>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</si>
  <si>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</si>
  <si>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</si>
  <si>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</si>
  <si>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</si>
  <si>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</si>
  <si>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</si>
  <si>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</si>
  <si>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</si>
  <si>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</si>
  <si>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</si>
  <si>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</si>
  <si>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Николаев Антон</t>
  </si>
  <si>
    <t>Куприянов Александр</t>
  </si>
  <si>
    <t>Смоленская обл.</t>
  </si>
  <si>
    <t>Вязьма</t>
  </si>
  <si>
    <t>Жаданова Екатерина</t>
  </si>
  <si>
    <t>Зеленоград</t>
  </si>
  <si>
    <t>Плетенёв Антон</t>
  </si>
  <si>
    <t>Павлов Евгений</t>
  </si>
  <si>
    <t>Горьков Александр</t>
  </si>
  <si>
    <t>Волгоградская обл.</t>
  </si>
  <si>
    <t>нк</t>
  </si>
  <si>
    <t>ст.Распопинская</t>
  </si>
  <si>
    <t>Чудайкин Игорь</t>
  </si>
  <si>
    <t>Рыбин Дмитрий</t>
  </si>
  <si>
    <t>Охотников Дмитрий</t>
  </si>
  <si>
    <t>Уперенко Олег</t>
  </si>
  <si>
    <t>Динабург Антон</t>
  </si>
  <si>
    <t>Щанов Александр</t>
  </si>
  <si>
    <t>Никифоров Андрей</t>
  </si>
  <si>
    <t>Пономарев Петр</t>
  </si>
  <si>
    <t>Респ.Татарстан</t>
  </si>
  <si>
    <t>Н.Челны</t>
  </si>
  <si>
    <t>Власюк Антон</t>
  </si>
  <si>
    <t>Свердловская обл.</t>
  </si>
  <si>
    <t>Екатеринбург</t>
  </si>
  <si>
    <t>Простаков Владимир</t>
  </si>
  <si>
    <t>Белгородская обл.</t>
  </si>
  <si>
    <t>Чернянка</t>
  </si>
  <si>
    <t>Шевелев Артем</t>
  </si>
  <si>
    <t>Белгород</t>
  </si>
  <si>
    <t>Башмаков Алексей</t>
  </si>
  <si>
    <t>Мокеев Глеб</t>
  </si>
  <si>
    <t>Архангельская обл.</t>
  </si>
  <si>
    <t>Архангельск</t>
  </si>
  <si>
    <t>Кожухов Дмитрий</t>
  </si>
  <si>
    <t>Охотников Егор</t>
  </si>
  <si>
    <t>Переверзев Сергей</t>
  </si>
  <si>
    <t>Горюнов Алексей</t>
  </si>
  <si>
    <t>Карпов Дмитрий</t>
  </si>
  <si>
    <t>Хотьково</t>
  </si>
  <si>
    <t>Мальцев Алексей</t>
  </si>
  <si>
    <t>Владимирская обл.</t>
  </si>
  <si>
    <t>Владимир</t>
  </si>
  <si>
    <t>21</t>
  </si>
  <si>
    <t>22</t>
  </si>
  <si>
    <t>23</t>
  </si>
  <si>
    <t>Безденежных Иван</t>
  </si>
  <si>
    <t>1 этап
ЕКП №30202
09-12.02.2023
Ленинградская обл.,
д.Новожилово</t>
  </si>
  <si>
    <t>2 этап
ЕКП №30203
14-18.04.2023
Астраханская обл.,
г.Астрахань</t>
  </si>
  <si>
    <t>3 этап
ЕКП №30204
05-09.07.2023
Респ.Татарстан,
г.Казань</t>
  </si>
  <si>
    <t>4 этап
ЕКП №30205
25-27.08.2023
Владимирская обл.,
г.Суздаль</t>
  </si>
  <si>
    <t>5 этап
ЕКП №30206
21-24.09.2023
Ульяновская обл.,
г.Ульяновск</t>
  </si>
  <si>
    <t>6 этап
ЕКП №30207
26-29.10.2023
Волгоградская обл.,
х.Вертячий</t>
  </si>
  <si>
    <t>Филатов Михаил</t>
  </si>
  <si>
    <t>Никофоров Андрей</t>
  </si>
  <si>
    <t>Петенко Игорь</t>
  </si>
  <si>
    <t>Калинин Денис</t>
  </si>
  <si>
    <t>Волжский</t>
  </si>
  <si>
    <t>Хомик Юрий</t>
  </si>
  <si>
    <t>Лебедев Сергей</t>
  </si>
  <si>
    <t>Шубин Кирилл</t>
  </si>
  <si>
    <t>Долгопрудный</t>
  </si>
  <si>
    <t>Павлов Дмитрий</t>
  </si>
  <si>
    <t>Алексеев Александр</t>
  </si>
  <si>
    <t>Загороднюк Евгений</t>
  </si>
  <si>
    <t>24</t>
  </si>
  <si>
    <t>25</t>
  </si>
  <si>
    <t>26</t>
  </si>
  <si>
    <t>27</t>
  </si>
  <si>
    <t>28</t>
  </si>
  <si>
    <t>29</t>
  </si>
  <si>
    <t>30</t>
  </si>
  <si>
    <t>31</t>
  </si>
  <si>
    <t>1 этап
ЕКП №30166
14-18.04.2023
Астраханская обл.,
г.Астрахань</t>
  </si>
  <si>
    <t>2 этап
ЕКП №30186
05-09.07.2023
Респ.Татарстан,
г.Казань</t>
  </si>
  <si>
    <t>3 этап
ЕКП №30201
21-24.09.2023
Ульяновская обл.,
г.Ульяновск</t>
  </si>
  <si>
    <t>4 этап
ЕКП №30572
26-29.10.2023
Волгоградская обл.,
х.Вертячий</t>
  </si>
  <si>
    <t>Мальков Иван</t>
  </si>
  <si>
    <t>Кренев Сергей</t>
  </si>
  <si>
    <t>Шелудько Александр</t>
  </si>
  <si>
    <t>Моисеев Владимир</t>
  </si>
  <si>
    <t>Лагута Александр</t>
  </si>
  <si>
    <t>Йошкар-Ола</t>
  </si>
  <si>
    <t>Нижегородская обл.</t>
  </si>
  <si>
    <t>Н.Новгород</t>
  </si>
  <si>
    <t>Респ.Марий Эл</t>
  </si>
  <si>
    <t>Емелин Павел</t>
  </si>
  <si>
    <t>Брянская обл.</t>
  </si>
  <si>
    <t>Брянск</t>
  </si>
  <si>
    <t>Шишкин Дмитрий</t>
  </si>
  <si>
    <t>Русинов Павел</t>
  </si>
  <si>
    <t>Марзалюк Владимир</t>
  </si>
  <si>
    <t>Кузнецов Александр</t>
  </si>
  <si>
    <t>Терентьев Артём</t>
  </si>
  <si>
    <t>Атмайкин Алексей</t>
  </si>
  <si>
    <t>Респ.Мордовия</t>
  </si>
  <si>
    <t>Саранск</t>
  </si>
  <si>
    <t>Боровков Борис</t>
  </si>
  <si>
    <t>Волгоград</t>
  </si>
  <si>
    <t>Свистунов Дмитрий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</si>
  <si>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</si>
  <si>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</si>
  <si>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</si>
  <si>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</si>
  <si>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</si>
  <si>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</si>
  <si>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</si>
  <si>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</si>
  <si>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</si>
  <si>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</si>
  <si>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Яковлев Евгений</t>
  </si>
  <si>
    <t>Ахмадеев Руслан</t>
  </si>
  <si>
    <t>Никитин Дмитрий</t>
  </si>
  <si>
    <t>Вихренко Дмитрий</t>
  </si>
  <si>
    <t xml:space="preserve">Сумма очков за вычетом худшего результата </t>
  </si>
  <si>
    <t>Мокеев Андрей</t>
  </si>
  <si>
    <t>Симферополь</t>
  </si>
  <si>
    <t>42</t>
  </si>
  <si>
    <t>43</t>
  </si>
  <si>
    <t>МИНИСТЕРСТВО СПОРТА РФ
РОССИЙСКАЯ АВТОМОБИЛЬНАЯ ФЕДЕРАЦИЯ
ЧЕМПИОНАТ РОССИИ в спортивной дисциплине ралли-рейды "Т5" (1660651811Л), муж., жен.
Зачет Штурманов
ПРЕДВАРИТЕЛЬНЫЙ ИТОГОВЫЙ ПРОТОКОЛ ЛИЧНЫХ РЕЗУЛЬТАТОВ  2023</t>
  </si>
  <si>
    <t>МИНИСТЕРСТВО СПОРТА РФ
РОССИЙСКАЯ АВТОМОБИЛЬНАЯ ФЕДЕРАЦИЯ
ЧЕМПИОНАТ РОССИИ в спортивной дисциплине ралли-рейды "Т3" (16606631811Л), муж., жен.
Зачет Штурманов
ПРЕДВАРИТЕЛЬНЫЙ ИТОГОВЫЙ ПРОТОКОЛ ЛИЧНЫХ РЕЗУЛЬТАТОВ  2023</t>
  </si>
  <si>
    <t>МИНИСТЕРСТВО СПОРТА РФ
РОССИЙСКАЯ АВТОМОБИЛЬНАЯ ФЕДЕРАЦИЯ
ЧЕМПИОНАТ РОССИИ в спортивной дисциплине ралли-рейды " R" (1660671811Л), муж., жен.
Зачет Штурманов
ПРЕДВАРИТЕЛЬНЫЙ ИТОГОВЫЙ ПРОТОКОЛ ЛИЧНЫХ РЕЗУЛЬТАТОВ  2023</t>
  </si>
  <si>
    <t>МИНИСТЕРСТВО СПОРТА РФ
РОССИЙСКАЯ АВТОМОБИЛЬНАЯ ФЕДЕРАЦИЯ
ЧЕМПИОНАТ РОССИИ в спортивной дисциплине ралли-рейды "Т2" (1660621811Л), муж., жен.
Зачет Штурманов
ПРЕДВАРИТЕЛЬНЫЙ ИТОГОВЫЙ ПРОТОКОЛ ЛИЧНЫХ РЕЗУЛЬТАТОВ  2023</t>
  </si>
  <si>
    <t>МИНИСТЕРСТВО СПОРТА РФ
РОССИЙСКАЯ АВТОМОБИЛЬНАЯ ФЕДЕРАЦИЯ
ЧЕМПИОНАТ РОССИИ в спортивной дисциплине ралли-рейды "Абсолютный" (1660661811Л), муж., жен.
Зачет Штурманов
ПРЕДВАРИТЕЛЬНЫЙ ИТОГОВЫЙ ПРОТОКОЛ ЛИЧНЫХ РЕЗУЛЬТАТОВ  2023</t>
  </si>
  <si>
    <t>Ульяшов Михаил</t>
  </si>
  <si>
    <t>Терентьев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</si>
</sst>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name val="Times New Roman Cyr"/>
      <family val="2"/>
      <charset val="204"/>
    </font>
    <font>
      <b/>
      <sz val="11"/>
      <name val="Times New Roman Cyr"/>
      <family val="2"/>
      <charset val="204"/>
    </font>
    <font>
      <b/>
      <sz val="16"/>
      <name val="Times New Roman Cyr"/>
      <family val="2"/>
      <charset val="204"/>
    </font>
    <font>
      <b/>
      <sz val="12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CC"/>
      </patternFill>
    </fill>
  </fills>
  <borders count="1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2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 wrapText="1"/>
    </xf>
    <xf numFmtId="0" fontId="7" fillId="0" borderId="0" xfId="0" applyFont="1"/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49" fontId="8" fillId="0" borderId="13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49" fontId="8" fillId="0" borderId="24" xfId="0" applyNumberFormat="1" applyFont="1" applyBorder="1" applyAlignment="1">
      <alignment horizontal="center"/>
    </xf>
    <xf numFmtId="0" fontId="8" fillId="0" borderId="24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/>
    </xf>
    <xf numFmtId="0" fontId="8" fillId="0" borderId="2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/>
    </xf>
    <xf numFmtId="0" fontId="8" fillId="0" borderId="30" xfId="0" applyFont="1" applyBorder="1" applyAlignment="1">
      <alignment vertical="center" wrapText="1"/>
    </xf>
    <xf numFmtId="0" fontId="8" fillId="0" borderId="42" xfId="0" applyFont="1" applyBorder="1" applyAlignment="1">
      <alignment vertical="center" wrapText="1"/>
    </xf>
    <xf numFmtId="0" fontId="8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8" fillId="3" borderId="43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49" fontId="6" fillId="2" borderId="46" xfId="0" applyNumberFormat="1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49" fontId="8" fillId="0" borderId="47" xfId="0" applyNumberFormat="1" applyFont="1" applyBorder="1" applyAlignment="1">
      <alignment horizontal="center"/>
    </xf>
    <xf numFmtId="0" fontId="8" fillId="3" borderId="47" xfId="0" applyFont="1" applyFill="1" applyBorder="1" applyAlignment="1">
      <alignment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7" xfId="0" applyFont="1" applyBorder="1" applyAlignment="1">
      <alignment vertical="center" wrapText="1"/>
    </xf>
    <xf numFmtId="0" fontId="8" fillId="3" borderId="31" xfId="0" applyFont="1" applyFill="1" applyBorder="1" applyAlignment="1">
      <alignment horizontal="center"/>
    </xf>
    <xf numFmtId="0" fontId="10" fillId="3" borderId="32" xfId="0" applyFont="1" applyFill="1" applyBorder="1" applyAlignment="1">
      <alignment horizontal="center"/>
    </xf>
    <xf numFmtId="0" fontId="6" fillId="2" borderId="48" xfId="0" applyFont="1" applyFill="1" applyBorder="1" applyAlignment="1">
      <alignment horizontal="center" vertical="center" wrapText="1"/>
    </xf>
    <xf numFmtId="49" fontId="6" fillId="2" borderId="49" xfId="0" applyNumberFormat="1" applyFont="1" applyFill="1" applyBorder="1" applyAlignment="1">
      <alignment horizontal="center" vertical="center"/>
    </xf>
    <xf numFmtId="49" fontId="6" fillId="2" borderId="50" xfId="0" applyNumberFormat="1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10" fillId="3" borderId="3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 vertical="center" wrapText="1"/>
    </xf>
    <xf numFmtId="49" fontId="6" fillId="2" borderId="51" xfId="0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8" fillId="3" borderId="52" xfId="0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8" fillId="5" borderId="56" xfId="0" applyFont="1" applyFill="1" applyBorder="1" applyAlignment="1">
      <alignment horizontal="center"/>
    </xf>
    <xf numFmtId="0" fontId="10" fillId="5" borderId="57" xfId="0" applyFont="1" applyFill="1" applyBorder="1" applyAlignment="1">
      <alignment horizontal="center"/>
    </xf>
    <xf numFmtId="0" fontId="6" fillId="2" borderId="60" xfId="0" applyFont="1" applyFill="1" applyBorder="1" applyAlignment="1">
      <alignment horizontal="center" vertical="center" wrapText="1"/>
    </xf>
    <xf numFmtId="49" fontId="6" fillId="2" borderId="61" xfId="0" applyNumberFormat="1" applyFont="1" applyFill="1" applyBorder="1" applyAlignment="1">
      <alignment horizontal="center" vertical="center"/>
    </xf>
    <xf numFmtId="49" fontId="6" fillId="2" borderId="62" xfId="0" applyNumberFormat="1" applyFont="1" applyFill="1" applyBorder="1" applyAlignment="1">
      <alignment horizontal="center" vertical="center"/>
    </xf>
    <xf numFmtId="49" fontId="6" fillId="2" borderId="63" xfId="0" applyNumberFormat="1" applyFont="1" applyFill="1" applyBorder="1" applyAlignment="1">
      <alignment horizontal="center" vertical="center"/>
    </xf>
    <xf numFmtId="49" fontId="8" fillId="0" borderId="64" xfId="0" applyNumberFormat="1" applyFont="1" applyBorder="1" applyAlignment="1">
      <alignment horizontal="center"/>
    </xf>
    <xf numFmtId="0" fontId="8" fillId="0" borderId="64" xfId="0" applyFont="1" applyBorder="1" applyAlignment="1">
      <alignment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66" xfId="0" applyFont="1" applyBorder="1" applyAlignment="1">
      <alignment vertical="center" wrapText="1"/>
    </xf>
    <xf numFmtId="0" fontId="8" fillId="0" borderId="65" xfId="0" applyFont="1" applyBorder="1" applyAlignment="1">
      <alignment vertical="center" wrapText="1"/>
    </xf>
    <xf numFmtId="0" fontId="8" fillId="3" borderId="67" xfId="0" applyFont="1" applyFill="1" applyBorder="1" applyAlignment="1">
      <alignment horizontal="center"/>
    </xf>
    <xf numFmtId="0" fontId="10" fillId="3" borderId="68" xfId="0" applyFont="1" applyFill="1" applyBorder="1" applyAlignment="1">
      <alignment horizontal="center"/>
    </xf>
    <xf numFmtId="49" fontId="8" fillId="0" borderId="69" xfId="0" applyNumberFormat="1" applyFont="1" applyBorder="1" applyAlignment="1">
      <alignment horizontal="center"/>
    </xf>
    <xf numFmtId="0" fontId="8" fillId="0" borderId="69" xfId="0" applyFont="1" applyBorder="1" applyAlignment="1">
      <alignment vertical="center" wrapText="1"/>
    </xf>
    <xf numFmtId="0" fontId="8" fillId="0" borderId="70" xfId="0" applyFont="1" applyBorder="1" applyAlignment="1">
      <alignment horizontal="center" vertical="center" wrapText="1"/>
    </xf>
    <xf numFmtId="0" fontId="8" fillId="0" borderId="71" xfId="0" applyFont="1" applyBorder="1" applyAlignment="1">
      <alignment vertical="center" wrapText="1"/>
    </xf>
    <xf numFmtId="0" fontId="8" fillId="0" borderId="70" xfId="0" applyFont="1" applyBorder="1" applyAlignment="1">
      <alignment vertical="center" wrapText="1"/>
    </xf>
    <xf numFmtId="0" fontId="8" fillId="0" borderId="72" xfId="0" applyFont="1" applyBorder="1" applyAlignment="1">
      <alignment vertical="center" wrapText="1"/>
    </xf>
    <xf numFmtId="0" fontId="8" fillId="0" borderId="73" xfId="0" applyFont="1" applyBorder="1" applyAlignment="1">
      <alignment vertical="center" wrapText="1"/>
    </xf>
    <xf numFmtId="0" fontId="8" fillId="3" borderId="54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49" fontId="8" fillId="0" borderId="74" xfId="0" applyNumberFormat="1" applyFont="1" applyBorder="1" applyAlignment="1">
      <alignment horizontal="center"/>
    </xf>
    <xf numFmtId="0" fontId="8" fillId="3" borderId="56" xfId="0" applyFont="1" applyFill="1" applyBorder="1" applyAlignment="1">
      <alignment horizontal="center"/>
    </xf>
    <xf numFmtId="0" fontId="10" fillId="3" borderId="57" xfId="0" applyFon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49" fontId="8" fillId="0" borderId="70" xfId="0" applyNumberFormat="1" applyFont="1" applyBorder="1" applyAlignment="1">
      <alignment horizontal="center"/>
    </xf>
    <xf numFmtId="0" fontId="8" fillId="3" borderId="70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7" fillId="0" borderId="56" xfId="0" applyFont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8" fillId="3" borderId="30" xfId="0" applyFont="1" applyFill="1" applyBorder="1" applyAlignment="1">
      <alignment vertical="center" wrapText="1"/>
    </xf>
    <xf numFmtId="0" fontId="7" fillId="0" borderId="54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8" fillId="0" borderId="75" xfId="0" applyFont="1" applyBorder="1" applyAlignment="1">
      <alignment vertical="center" wrapText="1"/>
    </xf>
    <xf numFmtId="0" fontId="8" fillId="0" borderId="76" xfId="0" applyFont="1" applyBorder="1" applyAlignment="1">
      <alignment horizontal="center" vertical="center" wrapText="1"/>
    </xf>
    <xf numFmtId="49" fontId="8" fillId="0" borderId="77" xfId="0" applyNumberFormat="1" applyFont="1" applyBorder="1" applyAlignment="1">
      <alignment horizontal="center"/>
    </xf>
    <xf numFmtId="0" fontId="8" fillId="0" borderId="78" xfId="0" applyFont="1" applyBorder="1" applyAlignment="1">
      <alignment vertical="center" wrapText="1"/>
    </xf>
    <xf numFmtId="0" fontId="8" fillId="0" borderId="79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/>
    </xf>
    <xf numFmtId="0" fontId="10" fillId="0" borderId="68" xfId="0" applyFont="1" applyBorder="1" applyAlignment="1">
      <alignment horizontal="center"/>
    </xf>
    <xf numFmtId="49" fontId="8" fillId="0" borderId="80" xfId="0" applyNumberFormat="1" applyFont="1" applyBorder="1" applyAlignment="1">
      <alignment horizontal="center"/>
    </xf>
    <xf numFmtId="0" fontId="8" fillId="3" borderId="81" xfId="0" applyFont="1" applyFill="1" applyBorder="1" applyAlignment="1">
      <alignment horizontal="center"/>
    </xf>
    <xf numFmtId="0" fontId="10" fillId="3" borderId="82" xfId="0" applyFont="1" applyFill="1" applyBorder="1" applyAlignment="1">
      <alignment horizontal="center"/>
    </xf>
    <xf numFmtId="0" fontId="8" fillId="0" borderId="81" xfId="0" applyFont="1" applyBorder="1" applyAlignment="1">
      <alignment horizontal="center"/>
    </xf>
    <xf numFmtId="0" fontId="10" fillId="0" borderId="8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8" fillId="0" borderId="83" xfId="0" applyFont="1" applyBorder="1" applyAlignment="1">
      <alignment vertical="center" wrapText="1"/>
    </xf>
    <xf numFmtId="0" fontId="8" fillId="3" borderId="84" xfId="0" applyFont="1" applyFill="1" applyBorder="1" applyAlignment="1">
      <alignment horizontal="center"/>
    </xf>
    <xf numFmtId="0" fontId="10" fillId="3" borderId="85" xfId="0" applyFont="1" applyFill="1" applyBorder="1" applyAlignment="1">
      <alignment horizontal="center"/>
    </xf>
    <xf numFmtId="0" fontId="7" fillId="0" borderId="84" xfId="0" applyFont="1" applyBorder="1" applyAlignment="1">
      <alignment horizontal="center"/>
    </xf>
    <xf numFmtId="0" fontId="9" fillId="0" borderId="85" xfId="0" applyFont="1" applyBorder="1" applyAlignment="1">
      <alignment horizontal="center"/>
    </xf>
    <xf numFmtId="49" fontId="8" fillId="3" borderId="86" xfId="0" applyNumberFormat="1" applyFont="1" applyFill="1" applyBorder="1" applyAlignment="1">
      <alignment horizontal="center"/>
    </xf>
    <xf numFmtId="0" fontId="8" fillId="0" borderId="87" xfId="0" applyFont="1" applyBorder="1" applyAlignment="1">
      <alignment horizontal="center" vertical="center" wrapText="1"/>
    </xf>
    <xf numFmtId="0" fontId="8" fillId="3" borderId="88" xfId="0" applyFont="1" applyFill="1" applyBorder="1" applyAlignment="1">
      <alignment horizontal="center"/>
    </xf>
    <xf numFmtId="49" fontId="8" fillId="0" borderId="89" xfId="0" applyNumberFormat="1" applyFont="1" applyBorder="1" applyAlignment="1">
      <alignment horizontal="center"/>
    </xf>
    <xf numFmtId="0" fontId="8" fillId="0" borderId="89" xfId="0" applyFont="1" applyBorder="1" applyAlignment="1">
      <alignment vertical="center" wrapText="1"/>
    </xf>
    <xf numFmtId="0" fontId="8" fillId="5" borderId="54" xfId="0" applyFont="1" applyFill="1" applyBorder="1" applyAlignment="1">
      <alignment horizontal="center"/>
    </xf>
    <xf numFmtId="0" fontId="10" fillId="5" borderId="55" xfId="0" applyFont="1" applyFill="1" applyBorder="1" applyAlignment="1">
      <alignment horizontal="center"/>
    </xf>
    <xf numFmtId="0" fontId="8" fillId="3" borderId="73" xfId="0" applyFont="1" applyFill="1" applyBorder="1" applyAlignment="1">
      <alignment vertical="center" wrapText="1"/>
    </xf>
    <xf numFmtId="49" fontId="8" fillId="0" borderId="90" xfId="0" applyNumberFormat="1" applyFont="1" applyBorder="1" applyAlignment="1">
      <alignment horizontal="center"/>
    </xf>
    <xf numFmtId="0" fontId="8" fillId="0" borderId="91" xfId="0" applyFont="1" applyBorder="1" applyAlignment="1">
      <alignment vertical="center" wrapText="1"/>
    </xf>
    <xf numFmtId="0" fontId="8" fillId="0" borderId="92" xfId="0" applyFont="1" applyBorder="1" applyAlignment="1">
      <alignment horizontal="center" vertical="center" wrapText="1"/>
    </xf>
    <xf numFmtId="0" fontId="8" fillId="3" borderId="93" xfId="0" applyFont="1" applyFill="1" applyBorder="1" applyAlignment="1">
      <alignment horizontal="center"/>
    </xf>
    <xf numFmtId="0" fontId="10" fillId="3" borderId="94" xfId="0" applyFont="1" applyFill="1" applyBorder="1" applyAlignment="1">
      <alignment horizontal="center"/>
    </xf>
    <xf numFmtId="0" fontId="8" fillId="0" borderId="93" xfId="0" applyFont="1" applyBorder="1" applyAlignment="1">
      <alignment horizontal="center"/>
    </xf>
    <xf numFmtId="0" fontId="10" fillId="0" borderId="94" xfId="0" applyFont="1" applyBorder="1" applyAlignment="1">
      <alignment horizontal="center"/>
    </xf>
    <xf numFmtId="0" fontId="8" fillId="3" borderId="95" xfId="0" applyFont="1" applyFill="1" applyBorder="1" applyAlignment="1">
      <alignment horizontal="center"/>
    </xf>
    <xf numFmtId="0" fontId="10" fillId="3" borderId="96" xfId="0" applyFont="1" applyFill="1" applyBorder="1" applyAlignment="1">
      <alignment horizontal="center"/>
    </xf>
    <xf numFmtId="49" fontId="8" fillId="0" borderId="97" xfId="0" applyNumberFormat="1" applyFont="1" applyBorder="1" applyAlignment="1">
      <alignment horizontal="center"/>
    </xf>
    <xf numFmtId="0" fontId="8" fillId="3" borderId="98" xfId="0" applyFont="1" applyFill="1" applyBorder="1" applyAlignment="1">
      <alignment horizontal="center"/>
    </xf>
    <xf numFmtId="0" fontId="10" fillId="3" borderId="99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8" fillId="3" borderId="13" xfId="0" applyFont="1" applyFill="1" applyBorder="1" applyAlignment="1">
      <alignment vertical="center" wrapText="1"/>
    </xf>
    <xf numFmtId="0" fontId="8" fillId="0" borderId="100" xfId="0" applyFont="1" applyBorder="1" applyAlignment="1">
      <alignment horizontal="center"/>
    </xf>
    <xf numFmtId="0" fontId="10" fillId="0" borderId="101" xfId="0" applyFont="1" applyBorder="1" applyAlignment="1">
      <alignment horizontal="center"/>
    </xf>
    <xf numFmtId="0" fontId="8" fillId="3" borderId="102" xfId="0" applyFont="1" applyFill="1" applyBorder="1" applyAlignment="1">
      <alignment vertical="center" wrapText="1"/>
    </xf>
    <xf numFmtId="0" fontId="8" fillId="0" borderId="102" xfId="0" applyFont="1" applyBorder="1" applyAlignment="1">
      <alignment vertical="center" wrapText="1"/>
    </xf>
    <xf numFmtId="0" fontId="8" fillId="0" borderId="103" xfId="0" applyFont="1" applyBorder="1" applyAlignment="1">
      <alignment horizontal="center"/>
    </xf>
    <xf numFmtId="0" fontId="10" fillId="0" borderId="104" xfId="0" applyFont="1" applyBorder="1" applyAlignment="1">
      <alignment horizontal="center"/>
    </xf>
    <xf numFmtId="0" fontId="8" fillId="3" borderId="103" xfId="0" applyFont="1" applyFill="1" applyBorder="1" applyAlignment="1">
      <alignment horizontal="center"/>
    </xf>
    <xf numFmtId="0" fontId="10" fillId="3" borderId="104" xfId="0" applyFont="1" applyFill="1" applyBorder="1" applyAlignment="1">
      <alignment horizontal="center"/>
    </xf>
    <xf numFmtId="0" fontId="8" fillId="3" borderId="100" xfId="0" applyFont="1" applyFill="1" applyBorder="1" applyAlignment="1">
      <alignment horizontal="center"/>
    </xf>
    <xf numFmtId="0" fontId="10" fillId="3" borderId="101" xfId="0" applyFont="1" applyFill="1" applyBorder="1" applyAlignment="1">
      <alignment horizontal="center"/>
    </xf>
    <xf numFmtId="0" fontId="8" fillId="0" borderId="105" xfId="0" applyFont="1" applyBorder="1" applyAlignment="1">
      <alignment vertical="center" wrapText="1"/>
    </xf>
    <xf numFmtId="0" fontId="8" fillId="0" borderId="106" xfId="0" applyFont="1" applyBorder="1" applyAlignment="1">
      <alignment vertical="center" wrapText="1"/>
    </xf>
    <xf numFmtId="0" fontId="7" fillId="0" borderId="103" xfId="0" applyFont="1" applyBorder="1" applyAlignment="1">
      <alignment horizontal="center"/>
    </xf>
    <xf numFmtId="0" fontId="9" fillId="0" borderId="104" xfId="0" applyFont="1" applyBorder="1" applyAlignment="1">
      <alignment horizontal="center"/>
    </xf>
    <xf numFmtId="0" fontId="8" fillId="0" borderId="107" xfId="0" applyFont="1" applyBorder="1" applyAlignment="1">
      <alignment vertical="center" wrapText="1"/>
    </xf>
    <xf numFmtId="0" fontId="8" fillId="3" borderId="108" xfId="0" applyFont="1" applyFill="1" applyBorder="1" applyAlignment="1">
      <alignment horizontal="center"/>
    </xf>
    <xf numFmtId="0" fontId="10" fillId="3" borderId="109" xfId="0" applyFont="1" applyFill="1" applyBorder="1" applyAlignment="1">
      <alignment horizontal="center"/>
    </xf>
    <xf numFmtId="0" fontId="8" fillId="0" borderId="84" xfId="0" applyFont="1" applyBorder="1" applyAlignment="1">
      <alignment horizontal="center"/>
    </xf>
    <xf numFmtId="0" fontId="10" fillId="0" borderId="85" xfId="0" applyFont="1" applyBorder="1" applyAlignment="1">
      <alignment horizontal="center"/>
    </xf>
    <xf numFmtId="0" fontId="8" fillId="3" borderId="24" xfId="0" applyFont="1" applyFill="1" applyBorder="1" applyAlignment="1">
      <alignment vertical="center" wrapText="1"/>
    </xf>
    <xf numFmtId="0" fontId="8" fillId="0" borderId="110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08" xfId="0" applyFont="1" applyBorder="1" applyAlignment="1">
      <alignment horizontal="center"/>
    </xf>
    <xf numFmtId="0" fontId="10" fillId="0" borderId="109" xfId="0" applyFont="1" applyBorder="1" applyAlignment="1">
      <alignment horizontal="center"/>
    </xf>
    <xf numFmtId="0" fontId="9" fillId="0" borderId="109" xfId="0" applyFont="1" applyBorder="1" applyAlignment="1">
      <alignment horizontal="center"/>
    </xf>
    <xf numFmtId="0" fontId="8" fillId="6" borderId="67" xfId="0" applyFont="1" applyFill="1" applyBorder="1" applyAlignment="1">
      <alignment horizontal="center"/>
    </xf>
    <xf numFmtId="0" fontId="10" fillId="6" borderId="68" xfId="0" applyFont="1" applyFill="1" applyBorder="1" applyAlignment="1">
      <alignment horizontal="center"/>
    </xf>
    <xf numFmtId="0" fontId="8" fillId="6" borderId="81" xfId="0" applyFont="1" applyFill="1" applyBorder="1" applyAlignment="1">
      <alignment horizontal="center"/>
    </xf>
    <xf numFmtId="0" fontId="10" fillId="6" borderId="82" xfId="0" applyFont="1" applyFill="1" applyBorder="1" applyAlignment="1">
      <alignment horizontal="center"/>
    </xf>
    <xf numFmtId="0" fontId="8" fillId="6" borderId="21" xfId="0" applyFont="1" applyFill="1" applyBorder="1" applyAlignment="1">
      <alignment horizontal="center"/>
    </xf>
    <xf numFmtId="0" fontId="10" fillId="6" borderId="22" xfId="0" applyFont="1" applyFill="1" applyBorder="1" applyAlignment="1">
      <alignment horizontal="center"/>
    </xf>
    <xf numFmtId="0" fontId="9" fillId="6" borderId="22" xfId="0" applyFont="1" applyFill="1" applyBorder="1" applyAlignment="1">
      <alignment horizontal="center"/>
    </xf>
    <xf numFmtId="0" fontId="8" fillId="0" borderId="111" xfId="0" applyFont="1" applyBorder="1" applyAlignment="1">
      <alignment vertical="center" wrapText="1"/>
    </xf>
    <xf numFmtId="0" fontId="8" fillId="0" borderId="112" xfId="0" applyFont="1" applyBorder="1" applyAlignment="1">
      <alignment vertical="center" wrapText="1"/>
    </xf>
    <xf numFmtId="0" fontId="8" fillId="0" borderId="113" xfId="0" applyFont="1" applyBorder="1" applyAlignment="1">
      <alignment vertical="center" wrapText="1"/>
    </xf>
    <xf numFmtId="0" fontId="8" fillId="3" borderId="114" xfId="0" applyFont="1" applyFill="1" applyBorder="1" applyAlignment="1">
      <alignment horizontal="center"/>
    </xf>
    <xf numFmtId="0" fontId="10" fillId="3" borderId="115" xfId="0" applyFont="1" applyFill="1" applyBorder="1" applyAlignment="1">
      <alignment horizontal="center"/>
    </xf>
    <xf numFmtId="0" fontId="8" fillId="5" borderId="84" xfId="0" applyFont="1" applyFill="1" applyBorder="1" applyAlignment="1">
      <alignment horizontal="center"/>
    </xf>
    <xf numFmtId="0" fontId="10" fillId="5" borderId="85" xfId="0" applyFont="1" applyFill="1" applyBorder="1" applyAlignment="1">
      <alignment horizontal="center"/>
    </xf>
    <xf numFmtId="0" fontId="8" fillId="7" borderId="67" xfId="0" applyFont="1" applyFill="1" applyBorder="1" applyAlignment="1">
      <alignment horizontal="center"/>
    </xf>
    <xf numFmtId="0" fontId="10" fillId="7" borderId="68" xfId="0" applyFont="1" applyFill="1" applyBorder="1" applyAlignment="1">
      <alignment horizontal="center"/>
    </xf>
    <xf numFmtId="0" fontId="8" fillId="6" borderId="52" xfId="0" applyFont="1" applyFill="1" applyBorder="1" applyAlignment="1">
      <alignment horizontal="center"/>
    </xf>
    <xf numFmtId="0" fontId="10" fillId="6" borderId="53" xfId="0" applyFont="1" applyFill="1" applyBorder="1" applyAlignment="1">
      <alignment horizontal="center"/>
    </xf>
    <xf numFmtId="0" fontId="8" fillId="6" borderId="31" xfId="0" applyFont="1" applyFill="1" applyBorder="1" applyAlignment="1">
      <alignment horizontal="center"/>
    </xf>
    <xf numFmtId="0" fontId="10" fillId="6" borderId="32" xfId="0" applyFont="1" applyFill="1" applyBorder="1" applyAlignment="1">
      <alignment horizontal="center"/>
    </xf>
    <xf numFmtId="0" fontId="8" fillId="6" borderId="35" xfId="0" applyFont="1" applyFill="1" applyBorder="1" applyAlignment="1">
      <alignment horizontal="center"/>
    </xf>
    <xf numFmtId="0" fontId="10" fillId="6" borderId="34" xfId="0" applyFont="1" applyFill="1" applyBorder="1" applyAlignment="1">
      <alignment horizontal="center"/>
    </xf>
    <xf numFmtId="0" fontId="8" fillId="6" borderId="33" xfId="0" applyFont="1" applyFill="1" applyBorder="1" applyAlignment="1">
      <alignment horizontal="center"/>
    </xf>
    <xf numFmtId="0" fontId="8" fillId="6" borderId="93" xfId="0" applyFont="1" applyFill="1" applyBorder="1" applyAlignment="1">
      <alignment horizontal="center"/>
    </xf>
    <xf numFmtId="0" fontId="10" fillId="6" borderId="94" xfId="0" applyFont="1" applyFill="1" applyBorder="1" applyAlignment="1">
      <alignment horizontal="center"/>
    </xf>
    <xf numFmtId="0" fontId="8" fillId="0" borderId="117" xfId="0" applyFont="1" applyBorder="1" applyAlignment="1">
      <alignment vertical="center" wrapText="1"/>
    </xf>
    <xf numFmtId="0" fontId="8" fillId="0" borderId="118" xfId="0" applyFont="1" applyBorder="1" applyAlignment="1">
      <alignment vertical="center" wrapText="1"/>
    </xf>
    <xf numFmtId="0" fontId="8" fillId="5" borderId="114" xfId="0" applyFont="1" applyFill="1" applyBorder="1" applyAlignment="1">
      <alignment horizontal="center"/>
    </xf>
    <xf numFmtId="0" fontId="10" fillId="5" borderId="115" xfId="0" applyFont="1" applyFill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0" fontId="8" fillId="0" borderId="114" xfId="0" applyFont="1" applyBorder="1" applyAlignment="1">
      <alignment horizontal="center"/>
    </xf>
    <xf numFmtId="0" fontId="10" fillId="0" borderId="115" xfId="0" applyFont="1" applyBorder="1" applyAlignment="1">
      <alignment horizontal="center"/>
    </xf>
    <xf numFmtId="0" fontId="7" fillId="0" borderId="114" xfId="0" applyFont="1" applyBorder="1" applyAlignment="1">
      <alignment horizontal="center"/>
    </xf>
    <xf numFmtId="0" fontId="9" fillId="0" borderId="115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95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96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8" fillId="6" borderId="88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5" borderId="45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6" xfId="0" applyFont="1" applyFill="1" applyBorder="1" applyAlignment="1">
      <alignment horizontal="center" vertical="center" wrapText="1"/>
    </xf>
    <xf numFmtId="0" fontId="0" fillId="0" borderId="0" xfId="2" applyFont="1" applyAlignment="1">
      <alignment horizontal="left" vertical="center" wrapText="1"/>
    </xf>
    <xf numFmtId="0" fontId="8" fillId="0" borderId="0" xfId="2" applyFont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left" vertical="center" wrapText="1"/>
    </xf>
    <xf numFmtId="0" fontId="5" fillId="2" borderId="59" xfId="0" applyFont="1" applyFill="1" applyBorder="1" applyAlignment="1">
      <alignment horizontal="center" vertical="center" wrapText="1"/>
    </xf>
    <xf numFmtId="49" fontId="8" fillId="0" borderId="24" xfId="0" applyNumberFormat="1" applyFont="1" applyFill="1" applyBorder="1" applyAlignment="1">
      <alignment horizontal="center"/>
    </xf>
    <xf numFmtId="49" fontId="8" fillId="0" borderId="13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Обычный_doc_2011012104" xfId="2" xr:uid="{00000000-0005-0000-0000-000002000000}"/>
  </cellStyles>
  <dxfs count="5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148166</xdr:colOff>
      <xdr:row>1</xdr:row>
      <xdr:rowOff>133351</xdr:rowOff>
    </xdr:from>
    <xdr:to>
      <xdr:col>1</xdr:col>
      <xdr:colOff>419099</xdr:colOff>
      <xdr:row>1</xdr:row>
      <xdr:rowOff>933450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171451"/>
          <a:ext cx="810683" cy="8000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148166</xdr:colOff>
      <xdr:row>1</xdr:row>
      <xdr:rowOff>133351</xdr:rowOff>
    </xdr:from>
    <xdr:to>
      <xdr:col>1</xdr:col>
      <xdr:colOff>419099</xdr:colOff>
      <xdr:row>1</xdr:row>
      <xdr:rowOff>933450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171451"/>
          <a:ext cx="810683" cy="8000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148166</xdr:colOff>
      <xdr:row>1</xdr:row>
      <xdr:rowOff>133351</xdr:rowOff>
    </xdr:from>
    <xdr:to>
      <xdr:col>1</xdr:col>
      <xdr:colOff>419099</xdr:colOff>
      <xdr:row>1</xdr:row>
      <xdr:rowOff>933450</xdr:rowOff>
    </xdr:to>
    <xdr:pic>
      <xdr:nvPicPr>
        <xdr:cNvPr id="1053" name="Picture 12">
          <a:extLs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171451"/>
          <a:ext cx="785283" cy="8000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107951</xdr:colOff>
      <xdr:row>1</xdr:row>
      <xdr:rowOff>112182</xdr:rowOff>
    </xdr:from>
    <xdr:to>
      <xdr:col>1</xdr:col>
      <xdr:colOff>371475</xdr:colOff>
      <xdr:row>1</xdr:row>
      <xdr:rowOff>866775</xdr:rowOff>
    </xdr:to>
    <xdr:pic>
      <xdr:nvPicPr>
        <xdr:cNvPr id="2077" name="Picture 12">
          <a:extLst>
            <a:ext uri="{FF2B5EF4-FFF2-40B4-BE49-F238E27FC236}">
              <a16:creationId xmlns:a16="http://schemas.microsoft.com/office/drawing/2014/main" id="{00000000-0008-0000-0300-00001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1" y="150282"/>
          <a:ext cx="777874" cy="754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107951</xdr:colOff>
      <xdr:row>1</xdr:row>
      <xdr:rowOff>112182</xdr:rowOff>
    </xdr:from>
    <xdr:to>
      <xdr:col>1</xdr:col>
      <xdr:colOff>371475</xdr:colOff>
      <xdr:row>1</xdr:row>
      <xdr:rowOff>866775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1" y="150282"/>
          <a:ext cx="768349" cy="754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3"/>
  <sheetViews>
    <sheetView tabSelected="1" zoomScale="90" zoomScaleNormal="90" zoomScaleSheetLayoutView="75" workbookViewId="0">
      <selection activeCell="A7" sqref="A7"/>
    </sheetView>
  </sheetViews>
  <sheetFormatPr defaultRowHeight="12.75" x14ac:dyDescent="0.2"/>
  <cols>
    <col min="1" max="1" width="7.5703125" customWidth="1"/>
    <col min="2" max="2" width="25.5703125" customWidth="1"/>
    <col min="3" max="4" width="12.28515625" customWidth="1"/>
    <col min="5" max="5" width="22.85546875" customWidth="1"/>
    <col min="6" max="6" width="20" customWidth="1"/>
    <col min="7" max="18" width="12.5703125" customWidth="1"/>
  </cols>
  <sheetData>
    <row r="1" spans="1:18" ht="3" customHeight="1" x14ac:dyDescent="0.25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8" ht="106.5" customHeight="1" x14ac:dyDescent="0.3">
      <c r="A2" s="210" t="s">
        <v>159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</row>
    <row r="3" spans="1:18" ht="12.6" customHeight="1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8" ht="60" customHeight="1" thickBot="1" x14ac:dyDescent="0.25">
      <c r="A4" s="216" t="s">
        <v>0</v>
      </c>
      <c r="B4" s="219" t="s">
        <v>15</v>
      </c>
      <c r="C4" s="216" t="s">
        <v>1</v>
      </c>
      <c r="D4" s="222" t="s">
        <v>150</v>
      </c>
      <c r="E4" s="216" t="s">
        <v>2</v>
      </c>
      <c r="F4" s="216" t="s">
        <v>17</v>
      </c>
      <c r="G4" s="212" t="s">
        <v>83</v>
      </c>
      <c r="H4" s="213"/>
      <c r="I4" s="211" t="s">
        <v>84</v>
      </c>
      <c r="J4" s="211"/>
      <c r="K4" s="211" t="s">
        <v>85</v>
      </c>
      <c r="L4" s="211"/>
      <c r="M4" s="211" t="s">
        <v>86</v>
      </c>
      <c r="N4" s="211"/>
      <c r="O4" s="211" t="s">
        <v>87</v>
      </c>
      <c r="P4" s="211"/>
      <c r="Q4" s="211" t="s">
        <v>88</v>
      </c>
      <c r="R4" s="211"/>
    </row>
    <row r="5" spans="1:18" ht="57.75" customHeight="1" thickBot="1" x14ac:dyDescent="0.25">
      <c r="A5" s="217"/>
      <c r="B5" s="220"/>
      <c r="C5" s="217"/>
      <c r="D5" s="223"/>
      <c r="E5" s="217"/>
      <c r="F5" s="217"/>
      <c r="G5" s="214"/>
      <c r="H5" s="215"/>
      <c r="I5" s="211"/>
      <c r="J5" s="211"/>
      <c r="K5" s="211"/>
      <c r="L5" s="211"/>
      <c r="M5" s="211"/>
      <c r="N5" s="211"/>
      <c r="O5" s="211"/>
      <c r="P5" s="211"/>
      <c r="Q5" s="211"/>
      <c r="R5" s="211"/>
    </row>
    <row r="6" spans="1:18" ht="21" customHeight="1" thickBot="1" x14ac:dyDescent="0.25">
      <c r="A6" s="218"/>
      <c r="B6" s="221"/>
      <c r="C6" s="218"/>
      <c r="D6" s="224"/>
      <c r="E6" s="218"/>
      <c r="F6" s="218"/>
      <c r="G6" s="37" t="s">
        <v>3</v>
      </c>
      <c r="H6" s="36" t="s">
        <v>4</v>
      </c>
      <c r="I6" s="7" t="s">
        <v>3</v>
      </c>
      <c r="J6" s="8" t="s">
        <v>4</v>
      </c>
      <c r="K6" s="46" t="s">
        <v>3</v>
      </c>
      <c r="L6" s="47" t="s">
        <v>4</v>
      </c>
      <c r="M6" s="46" t="s">
        <v>3</v>
      </c>
      <c r="N6" s="48" t="s">
        <v>4</v>
      </c>
      <c r="O6" s="46" t="s">
        <v>3</v>
      </c>
      <c r="P6" s="48" t="s">
        <v>4</v>
      </c>
      <c r="Q6" s="55" t="s">
        <v>3</v>
      </c>
      <c r="R6" s="56" t="s">
        <v>4</v>
      </c>
    </row>
    <row r="7" spans="1:18" s="11" customFormat="1" ht="16.350000000000001" customHeight="1" x14ac:dyDescent="0.25">
      <c r="A7" s="24" t="s">
        <v>5</v>
      </c>
      <c r="B7" s="25" t="s">
        <v>82</v>
      </c>
      <c r="C7" s="26">
        <f t="shared" ref="C7:C36" si="0">SUM(H7,J7,L7,N7,P7,R7)</f>
        <v>107</v>
      </c>
      <c r="D7" s="26">
        <f>SUM(H7,J7,N7,P7,R7)</f>
        <v>107</v>
      </c>
      <c r="E7" s="25" t="s">
        <v>56</v>
      </c>
      <c r="F7" s="25" t="s">
        <v>57</v>
      </c>
      <c r="G7" s="44">
        <v>1</v>
      </c>
      <c r="H7" s="45">
        <v>30</v>
      </c>
      <c r="I7" s="44">
        <v>1</v>
      </c>
      <c r="J7" s="45">
        <v>30</v>
      </c>
      <c r="K7" s="173">
        <v>15</v>
      </c>
      <c r="L7" s="174">
        <v>0</v>
      </c>
      <c r="M7" s="32">
        <v>6</v>
      </c>
      <c r="N7" s="33">
        <v>8</v>
      </c>
      <c r="O7" s="32">
        <v>3</v>
      </c>
      <c r="P7" s="33">
        <v>18</v>
      </c>
      <c r="Q7" s="85">
        <v>2</v>
      </c>
      <c r="R7" s="86">
        <v>21</v>
      </c>
    </row>
    <row r="8" spans="1:18" s="11" customFormat="1" ht="16.350000000000001" customHeight="1" x14ac:dyDescent="0.25">
      <c r="A8" s="24" t="s">
        <v>6</v>
      </c>
      <c r="B8" s="162" t="s">
        <v>51</v>
      </c>
      <c r="C8" s="26">
        <f t="shared" si="0"/>
        <v>103</v>
      </c>
      <c r="D8" s="26">
        <f>SUM(J8,L8,N8,P8,R8)</f>
        <v>103</v>
      </c>
      <c r="E8" s="25" t="s">
        <v>123</v>
      </c>
      <c r="F8" s="25" t="s">
        <v>124</v>
      </c>
      <c r="G8" s="189" t="s">
        <v>46</v>
      </c>
      <c r="H8" s="190"/>
      <c r="I8" s="49" t="s">
        <v>46</v>
      </c>
      <c r="J8" s="39"/>
      <c r="K8" s="32">
        <v>1</v>
      </c>
      <c r="L8" s="33">
        <v>30</v>
      </c>
      <c r="M8" s="32">
        <v>1</v>
      </c>
      <c r="N8" s="33">
        <v>30</v>
      </c>
      <c r="O8" s="32">
        <v>1</v>
      </c>
      <c r="P8" s="33">
        <v>30</v>
      </c>
      <c r="Q8" s="203">
        <v>6</v>
      </c>
      <c r="R8" s="206">
        <v>13</v>
      </c>
    </row>
    <row r="9" spans="1:18" s="11" customFormat="1" ht="16.350000000000001" customHeight="1" x14ac:dyDescent="0.25">
      <c r="A9" s="17" t="s">
        <v>8</v>
      </c>
      <c r="B9" s="12" t="s">
        <v>64</v>
      </c>
      <c r="C9" s="26">
        <f t="shared" si="0"/>
        <v>99</v>
      </c>
      <c r="D9" s="26">
        <f>SUM(J9,L9,N9,P9,R9)</f>
        <v>89</v>
      </c>
      <c r="E9" s="12" t="s">
        <v>62</v>
      </c>
      <c r="F9" s="12" t="s">
        <v>65</v>
      </c>
      <c r="G9" s="189">
        <v>5</v>
      </c>
      <c r="H9" s="190">
        <v>10</v>
      </c>
      <c r="I9" s="49">
        <v>4</v>
      </c>
      <c r="J9" s="39">
        <v>12</v>
      </c>
      <c r="K9" s="32">
        <v>5</v>
      </c>
      <c r="L9" s="33">
        <v>11</v>
      </c>
      <c r="M9" s="32">
        <v>2</v>
      </c>
      <c r="N9" s="33">
        <v>23</v>
      </c>
      <c r="O9" s="32">
        <v>4</v>
      </c>
      <c r="P9" s="33">
        <v>13</v>
      </c>
      <c r="Q9" s="203">
        <v>1</v>
      </c>
      <c r="R9" s="206">
        <v>30</v>
      </c>
    </row>
    <row r="10" spans="1:18" s="11" customFormat="1" ht="16.350000000000001" customHeight="1" x14ac:dyDescent="0.25">
      <c r="A10" s="24" t="s">
        <v>9</v>
      </c>
      <c r="B10" s="12" t="s">
        <v>40</v>
      </c>
      <c r="C10" s="26">
        <f t="shared" si="0"/>
        <v>88</v>
      </c>
      <c r="D10" s="26">
        <f>SUM(J10,L10,N10,P10,R10)</f>
        <v>88</v>
      </c>
      <c r="E10" s="25" t="s">
        <v>12</v>
      </c>
      <c r="F10" s="25" t="s">
        <v>41</v>
      </c>
      <c r="G10" s="189">
        <v>16</v>
      </c>
      <c r="H10" s="190">
        <v>0</v>
      </c>
      <c r="I10" s="49">
        <v>3</v>
      </c>
      <c r="J10" s="39">
        <v>16</v>
      </c>
      <c r="K10" s="32">
        <v>4</v>
      </c>
      <c r="L10" s="33">
        <v>15</v>
      </c>
      <c r="M10" s="32">
        <v>3</v>
      </c>
      <c r="N10" s="33">
        <v>18</v>
      </c>
      <c r="O10" s="32">
        <v>2</v>
      </c>
      <c r="P10" s="33">
        <v>23</v>
      </c>
      <c r="Q10" s="203">
        <v>3</v>
      </c>
      <c r="R10" s="206">
        <v>16</v>
      </c>
    </row>
    <row r="11" spans="1:18" s="11" customFormat="1" ht="16.350000000000001" customHeight="1" x14ac:dyDescent="0.25">
      <c r="A11" s="24" t="s">
        <v>10</v>
      </c>
      <c r="B11" s="31" t="s">
        <v>61</v>
      </c>
      <c r="C11" s="26">
        <f t="shared" si="0"/>
        <v>65</v>
      </c>
      <c r="D11" s="26">
        <f>SUM(H11,J11,N11,P11,R11)</f>
        <v>65</v>
      </c>
      <c r="E11" s="31" t="s">
        <v>62</v>
      </c>
      <c r="F11" s="31" t="s">
        <v>63</v>
      </c>
      <c r="G11" s="38">
        <v>4</v>
      </c>
      <c r="H11" s="39">
        <v>13</v>
      </c>
      <c r="I11" s="49">
        <v>2</v>
      </c>
      <c r="J11" s="39">
        <v>21</v>
      </c>
      <c r="K11" s="189">
        <v>18</v>
      </c>
      <c r="L11" s="190">
        <v>0</v>
      </c>
      <c r="M11" s="38">
        <v>4</v>
      </c>
      <c r="N11" s="39">
        <v>13</v>
      </c>
      <c r="O11" s="38">
        <v>7</v>
      </c>
      <c r="P11" s="39">
        <v>6</v>
      </c>
      <c r="Q11" s="203">
        <v>4</v>
      </c>
      <c r="R11" s="206">
        <v>12</v>
      </c>
    </row>
    <row r="12" spans="1:18" s="11" customFormat="1" ht="16.350000000000001" customHeight="1" x14ac:dyDescent="0.25">
      <c r="A12" s="24" t="s">
        <v>11</v>
      </c>
      <c r="B12" s="31" t="s">
        <v>74</v>
      </c>
      <c r="C12" s="26">
        <f t="shared" si="0"/>
        <v>49</v>
      </c>
      <c r="D12" s="26">
        <f>SUM(H12,L12,P12,R12)</f>
        <v>49</v>
      </c>
      <c r="E12" s="31" t="s">
        <v>13</v>
      </c>
      <c r="F12" s="31" t="s">
        <v>75</v>
      </c>
      <c r="G12" s="38">
        <v>3</v>
      </c>
      <c r="H12" s="39">
        <v>20</v>
      </c>
      <c r="I12" s="191" t="s">
        <v>46</v>
      </c>
      <c r="J12" s="190"/>
      <c r="K12" s="38">
        <v>2</v>
      </c>
      <c r="L12" s="39">
        <v>21</v>
      </c>
      <c r="M12" s="38" t="s">
        <v>46</v>
      </c>
      <c r="N12" s="39"/>
      <c r="O12" s="38">
        <v>6</v>
      </c>
      <c r="P12" s="39">
        <v>8</v>
      </c>
      <c r="Q12" s="203"/>
      <c r="R12" s="206"/>
    </row>
    <row r="13" spans="1:18" s="11" customFormat="1" ht="16.350000000000001" customHeight="1" x14ac:dyDescent="0.25">
      <c r="A13" s="17" t="s">
        <v>14</v>
      </c>
      <c r="B13" s="31" t="s">
        <v>58</v>
      </c>
      <c r="C13" s="26">
        <f t="shared" si="0"/>
        <v>41</v>
      </c>
      <c r="D13" s="26">
        <f>SUM(H13,L13,R13)</f>
        <v>41</v>
      </c>
      <c r="E13" s="31" t="s">
        <v>59</v>
      </c>
      <c r="F13" s="31" t="s">
        <v>60</v>
      </c>
      <c r="G13" s="38">
        <v>2</v>
      </c>
      <c r="H13" s="39">
        <v>21</v>
      </c>
      <c r="I13" s="49" t="s">
        <v>46</v>
      </c>
      <c r="J13" s="39"/>
      <c r="K13" s="38">
        <v>3</v>
      </c>
      <c r="L13" s="39">
        <v>20</v>
      </c>
      <c r="M13" s="38"/>
      <c r="N13" s="39"/>
      <c r="O13" s="38" t="s">
        <v>46</v>
      </c>
      <c r="P13" s="39"/>
      <c r="Q13" s="203" t="s">
        <v>46</v>
      </c>
      <c r="R13" s="206"/>
    </row>
    <row r="14" spans="1:18" s="11" customFormat="1" ht="16.350000000000001" customHeight="1" x14ac:dyDescent="0.25">
      <c r="A14" s="24" t="s">
        <v>20</v>
      </c>
      <c r="B14" s="31" t="s">
        <v>43</v>
      </c>
      <c r="C14" s="26">
        <f t="shared" si="0"/>
        <v>29</v>
      </c>
      <c r="D14" s="26">
        <f>SUM(J14,L14,N14,P14,R14)</f>
        <v>29</v>
      </c>
      <c r="E14" s="31" t="s">
        <v>21</v>
      </c>
      <c r="F14" s="31" t="s">
        <v>22</v>
      </c>
      <c r="G14" s="189">
        <v>22</v>
      </c>
      <c r="H14" s="190">
        <v>0</v>
      </c>
      <c r="I14" s="49">
        <v>19</v>
      </c>
      <c r="J14" s="39">
        <v>1</v>
      </c>
      <c r="K14" s="38">
        <v>9</v>
      </c>
      <c r="L14" s="39">
        <v>7</v>
      </c>
      <c r="M14" s="38">
        <v>7</v>
      </c>
      <c r="N14" s="39">
        <v>11</v>
      </c>
      <c r="O14" s="38">
        <v>8</v>
      </c>
      <c r="P14" s="39">
        <v>9</v>
      </c>
      <c r="Q14" s="203">
        <v>15</v>
      </c>
      <c r="R14" s="206">
        <v>1</v>
      </c>
    </row>
    <row r="15" spans="1:18" s="11" customFormat="1" ht="16.350000000000001" customHeight="1" x14ac:dyDescent="0.25">
      <c r="A15" s="240" t="s">
        <v>24</v>
      </c>
      <c r="B15" s="77" t="s">
        <v>50</v>
      </c>
      <c r="C15" s="26">
        <f>SUM(H15,J15,L15,N15,P15,R15)</f>
        <v>22</v>
      </c>
      <c r="D15" s="26">
        <f>SUM(H15,J15,L15,N15,P15,R15)</f>
        <v>22</v>
      </c>
      <c r="E15" s="77" t="s">
        <v>7</v>
      </c>
      <c r="F15" s="77" t="s">
        <v>18</v>
      </c>
      <c r="G15" s="109">
        <v>18</v>
      </c>
      <c r="H15" s="110">
        <v>1</v>
      </c>
      <c r="I15" s="209">
        <v>20</v>
      </c>
      <c r="J15" s="172">
        <v>0</v>
      </c>
      <c r="K15" s="109">
        <v>6</v>
      </c>
      <c r="L15" s="110">
        <v>8</v>
      </c>
      <c r="M15" s="109">
        <v>15</v>
      </c>
      <c r="N15" s="110">
        <v>1</v>
      </c>
      <c r="O15" s="109">
        <v>9</v>
      </c>
      <c r="P15" s="110">
        <v>5</v>
      </c>
      <c r="Q15" s="160">
        <v>9</v>
      </c>
      <c r="R15" s="161">
        <v>7</v>
      </c>
    </row>
    <row r="16" spans="1:18" s="11" customFormat="1" ht="16.350000000000001" customHeight="1" x14ac:dyDescent="0.25">
      <c r="A16" s="241" t="s">
        <v>25</v>
      </c>
      <c r="B16" s="12" t="s">
        <v>44</v>
      </c>
      <c r="C16" s="26">
        <f>SUM(H16,J16,L16,N16,P16,R16)</f>
        <v>23</v>
      </c>
      <c r="D16" s="26">
        <f>SUM(H16,J16,N16,P16,R16)</f>
        <v>22</v>
      </c>
      <c r="E16" s="12" t="s">
        <v>12</v>
      </c>
      <c r="F16" s="12" t="s">
        <v>12</v>
      </c>
      <c r="G16" s="38">
        <v>9</v>
      </c>
      <c r="H16" s="39">
        <v>7</v>
      </c>
      <c r="I16" s="49">
        <v>11</v>
      </c>
      <c r="J16" s="39">
        <v>5</v>
      </c>
      <c r="K16" s="173">
        <v>22</v>
      </c>
      <c r="L16" s="174">
        <v>1</v>
      </c>
      <c r="M16" s="32">
        <v>9</v>
      </c>
      <c r="N16" s="33">
        <v>5</v>
      </c>
      <c r="O16" s="32">
        <v>10</v>
      </c>
      <c r="P16" s="33">
        <v>2</v>
      </c>
      <c r="Q16" s="203">
        <v>13</v>
      </c>
      <c r="R16" s="206">
        <v>3</v>
      </c>
    </row>
    <row r="17" spans="1:18" s="11" customFormat="1" ht="16.350000000000001" customHeight="1" x14ac:dyDescent="0.25">
      <c r="A17" s="240" t="s">
        <v>26</v>
      </c>
      <c r="B17" s="12" t="s">
        <v>53</v>
      </c>
      <c r="C17" s="26">
        <f>SUM(H17,J17,L17,N17,P17,R17)</f>
        <v>22</v>
      </c>
      <c r="D17" s="26">
        <f>SUM(J17,L17,N17,P17,R17)</f>
        <v>21</v>
      </c>
      <c r="E17" s="12" t="s">
        <v>12</v>
      </c>
      <c r="F17" s="12" t="s">
        <v>12</v>
      </c>
      <c r="G17" s="189">
        <v>12</v>
      </c>
      <c r="H17" s="190">
        <v>1</v>
      </c>
      <c r="I17" s="49">
        <v>12</v>
      </c>
      <c r="J17" s="39">
        <v>5</v>
      </c>
      <c r="K17" s="32">
        <v>12</v>
      </c>
      <c r="L17" s="33">
        <v>5</v>
      </c>
      <c r="M17" s="32">
        <v>11</v>
      </c>
      <c r="N17" s="33">
        <v>5</v>
      </c>
      <c r="O17" s="32">
        <v>11</v>
      </c>
      <c r="P17" s="33">
        <v>5</v>
      </c>
      <c r="Q17" s="203">
        <v>11</v>
      </c>
      <c r="R17" s="206">
        <v>1</v>
      </c>
    </row>
    <row r="18" spans="1:18" s="11" customFormat="1" ht="16.350000000000001" customHeight="1" x14ac:dyDescent="0.25">
      <c r="A18" s="240" t="s">
        <v>27</v>
      </c>
      <c r="B18" s="12" t="s">
        <v>70</v>
      </c>
      <c r="C18" s="26">
        <f t="shared" si="0"/>
        <v>18</v>
      </c>
      <c r="D18" s="26">
        <f>SUM(H18,J18,L18,N18,R18)</f>
        <v>18</v>
      </c>
      <c r="E18" s="12" t="s">
        <v>12</v>
      </c>
      <c r="F18" s="12" t="s">
        <v>12</v>
      </c>
      <c r="G18" s="38">
        <v>20</v>
      </c>
      <c r="H18" s="39">
        <v>0</v>
      </c>
      <c r="I18" s="49">
        <v>6</v>
      </c>
      <c r="J18" s="39">
        <v>8</v>
      </c>
      <c r="K18" s="32">
        <v>21</v>
      </c>
      <c r="L18" s="33">
        <v>0</v>
      </c>
      <c r="M18" s="32">
        <v>5</v>
      </c>
      <c r="N18" s="33">
        <v>10</v>
      </c>
      <c r="O18" s="173" t="s">
        <v>46</v>
      </c>
      <c r="P18" s="174"/>
      <c r="Q18" s="203" t="s">
        <v>46</v>
      </c>
      <c r="R18" s="206"/>
    </row>
    <row r="19" spans="1:18" s="11" customFormat="1" ht="16.350000000000001" customHeight="1" x14ac:dyDescent="0.25">
      <c r="A19" s="240" t="s">
        <v>28</v>
      </c>
      <c r="B19" s="77" t="s">
        <v>76</v>
      </c>
      <c r="C19" s="26">
        <f t="shared" si="0"/>
        <v>15</v>
      </c>
      <c r="D19" s="26">
        <f>SUM(H19,J19,L19,P19,R19)</f>
        <v>15</v>
      </c>
      <c r="E19" s="77" t="s">
        <v>77</v>
      </c>
      <c r="F19" s="77" t="s">
        <v>78</v>
      </c>
      <c r="G19" s="131">
        <v>7</v>
      </c>
      <c r="H19" s="132">
        <v>9</v>
      </c>
      <c r="I19" s="122">
        <v>16</v>
      </c>
      <c r="J19" s="132">
        <v>3</v>
      </c>
      <c r="K19" s="131">
        <v>11</v>
      </c>
      <c r="L19" s="132">
        <v>3</v>
      </c>
      <c r="M19" s="192">
        <v>19</v>
      </c>
      <c r="N19" s="193">
        <v>0</v>
      </c>
      <c r="O19" s="131">
        <v>14</v>
      </c>
      <c r="P19" s="132">
        <v>0</v>
      </c>
      <c r="Q19" s="166" t="s">
        <v>46</v>
      </c>
      <c r="R19" s="167"/>
    </row>
    <row r="20" spans="1:18" s="11" customFormat="1" ht="16.350000000000001" customHeight="1" x14ac:dyDescent="0.25">
      <c r="A20" s="241" t="s">
        <v>29</v>
      </c>
      <c r="B20" s="77" t="s">
        <v>98</v>
      </c>
      <c r="C20" s="26">
        <f t="shared" si="0"/>
        <v>14</v>
      </c>
      <c r="D20" s="26">
        <f t="shared" ref="D20:D36" si="1">SUM(H20,J20,L20,N20,P20,R20)</f>
        <v>14</v>
      </c>
      <c r="E20" s="77" t="s">
        <v>12</v>
      </c>
      <c r="F20" s="77" t="s">
        <v>12</v>
      </c>
      <c r="G20" s="131"/>
      <c r="H20" s="132"/>
      <c r="I20" s="122">
        <v>8</v>
      </c>
      <c r="J20" s="132">
        <v>4</v>
      </c>
      <c r="K20" s="131"/>
      <c r="L20" s="132"/>
      <c r="M20" s="131"/>
      <c r="N20" s="132"/>
      <c r="O20" s="131"/>
      <c r="P20" s="132"/>
      <c r="Q20" s="204">
        <v>5</v>
      </c>
      <c r="R20" s="207">
        <v>10</v>
      </c>
    </row>
    <row r="21" spans="1:18" s="11" customFormat="1" ht="16.350000000000001" customHeight="1" x14ac:dyDescent="0.25">
      <c r="A21" s="240" t="s">
        <v>30</v>
      </c>
      <c r="B21" s="12" t="s">
        <v>96</v>
      </c>
      <c r="C21" s="26">
        <f t="shared" si="0"/>
        <v>13</v>
      </c>
      <c r="D21" s="26">
        <f t="shared" si="1"/>
        <v>13</v>
      </c>
      <c r="E21" s="12" t="s">
        <v>13</v>
      </c>
      <c r="F21" s="12" t="s">
        <v>97</v>
      </c>
      <c r="G21" s="38"/>
      <c r="H21" s="39"/>
      <c r="I21" s="49">
        <v>7</v>
      </c>
      <c r="J21" s="39">
        <v>6</v>
      </c>
      <c r="K21" s="32">
        <v>10</v>
      </c>
      <c r="L21" s="33">
        <v>1</v>
      </c>
      <c r="M21" s="32"/>
      <c r="N21" s="33"/>
      <c r="O21" s="32" t="s">
        <v>46</v>
      </c>
      <c r="P21" s="33"/>
      <c r="Q21" s="203">
        <v>7</v>
      </c>
      <c r="R21" s="206">
        <v>6</v>
      </c>
    </row>
    <row r="22" spans="1:18" s="11" customFormat="1" ht="16.350000000000001" customHeight="1" x14ac:dyDescent="0.25">
      <c r="A22" s="241" t="s">
        <v>31</v>
      </c>
      <c r="B22" s="12" t="s">
        <v>49</v>
      </c>
      <c r="C22" s="26">
        <f t="shared" si="0"/>
        <v>13</v>
      </c>
      <c r="D22" s="26">
        <f t="shared" si="1"/>
        <v>13</v>
      </c>
      <c r="E22" s="12" t="s">
        <v>7</v>
      </c>
      <c r="F22" s="12" t="s">
        <v>18</v>
      </c>
      <c r="G22" s="38">
        <v>17</v>
      </c>
      <c r="H22" s="39">
        <v>0</v>
      </c>
      <c r="I22" s="49">
        <v>13</v>
      </c>
      <c r="J22" s="39">
        <v>3</v>
      </c>
      <c r="K22" s="173">
        <v>20</v>
      </c>
      <c r="L22" s="174">
        <v>0</v>
      </c>
      <c r="M22" s="32">
        <v>16</v>
      </c>
      <c r="N22" s="33">
        <v>0</v>
      </c>
      <c r="O22" s="32">
        <v>15</v>
      </c>
      <c r="P22" s="33">
        <v>1</v>
      </c>
      <c r="Q22" s="203">
        <v>8</v>
      </c>
      <c r="R22" s="206">
        <v>9</v>
      </c>
    </row>
    <row r="23" spans="1:18" s="11" customFormat="1" ht="16.350000000000001" customHeight="1" x14ac:dyDescent="0.25">
      <c r="A23" s="240" t="s">
        <v>32</v>
      </c>
      <c r="B23" s="77" t="s">
        <v>36</v>
      </c>
      <c r="C23" s="26">
        <f t="shared" si="0"/>
        <v>13</v>
      </c>
      <c r="D23" s="26">
        <f t="shared" si="1"/>
        <v>13</v>
      </c>
      <c r="E23" s="77" t="s">
        <v>12</v>
      </c>
      <c r="F23" s="77" t="s">
        <v>12</v>
      </c>
      <c r="G23" s="109">
        <v>10</v>
      </c>
      <c r="H23" s="110">
        <v>6</v>
      </c>
      <c r="I23" s="122">
        <v>14</v>
      </c>
      <c r="J23" s="110">
        <v>1</v>
      </c>
      <c r="K23" s="109">
        <v>14</v>
      </c>
      <c r="L23" s="110">
        <v>3</v>
      </c>
      <c r="M23" s="171">
        <v>14</v>
      </c>
      <c r="N23" s="172">
        <v>0</v>
      </c>
      <c r="O23" s="109">
        <v>12</v>
      </c>
      <c r="P23" s="110">
        <v>3</v>
      </c>
      <c r="Q23" s="160">
        <v>12</v>
      </c>
      <c r="R23" s="161">
        <v>0</v>
      </c>
    </row>
    <row r="24" spans="1:18" s="11" customFormat="1" ht="16.350000000000001" customHeight="1" x14ac:dyDescent="0.25">
      <c r="A24" s="240" t="s">
        <v>33</v>
      </c>
      <c r="B24" s="77" t="s">
        <v>151</v>
      </c>
      <c r="C24" s="26">
        <f t="shared" si="0"/>
        <v>10</v>
      </c>
      <c r="D24" s="26">
        <f t="shared" si="1"/>
        <v>10</v>
      </c>
      <c r="E24" s="77" t="s">
        <v>56</v>
      </c>
      <c r="F24" s="77" t="s">
        <v>57</v>
      </c>
      <c r="G24" s="109"/>
      <c r="H24" s="110"/>
      <c r="I24" s="122"/>
      <c r="J24" s="110"/>
      <c r="K24" s="109"/>
      <c r="L24" s="110"/>
      <c r="M24" s="109"/>
      <c r="N24" s="110"/>
      <c r="O24" s="109">
        <v>5</v>
      </c>
      <c r="P24" s="110">
        <v>10</v>
      </c>
      <c r="Q24" s="160" t="s">
        <v>46</v>
      </c>
      <c r="R24" s="161"/>
    </row>
    <row r="25" spans="1:18" s="11" customFormat="1" ht="16.350000000000001" customHeight="1" x14ac:dyDescent="0.25">
      <c r="A25" s="240" t="s">
        <v>34</v>
      </c>
      <c r="B25" s="77" t="s">
        <v>95</v>
      </c>
      <c r="C25" s="26">
        <f t="shared" si="0"/>
        <v>10</v>
      </c>
      <c r="D25" s="26">
        <f t="shared" si="1"/>
        <v>10</v>
      </c>
      <c r="E25" s="77" t="s">
        <v>19</v>
      </c>
      <c r="F25" s="77" t="s">
        <v>19</v>
      </c>
      <c r="G25" s="109"/>
      <c r="H25" s="110"/>
      <c r="I25" s="122">
        <v>5</v>
      </c>
      <c r="J25" s="110">
        <v>10</v>
      </c>
      <c r="K25" s="109"/>
      <c r="L25" s="110"/>
      <c r="M25" s="109"/>
      <c r="N25" s="110"/>
      <c r="O25" s="109"/>
      <c r="P25" s="110"/>
      <c r="Q25" s="160"/>
      <c r="R25" s="161"/>
    </row>
    <row r="26" spans="1:18" s="11" customFormat="1" ht="16.350000000000001" customHeight="1" x14ac:dyDescent="0.25">
      <c r="A26" s="240" t="s">
        <v>35</v>
      </c>
      <c r="B26" s="77" t="s">
        <v>122</v>
      </c>
      <c r="C26" s="26">
        <f t="shared" si="0"/>
        <v>10</v>
      </c>
      <c r="D26" s="26">
        <f t="shared" si="1"/>
        <v>10</v>
      </c>
      <c r="E26" s="77" t="s">
        <v>123</v>
      </c>
      <c r="F26" s="77" t="s">
        <v>124</v>
      </c>
      <c r="G26" s="109"/>
      <c r="H26" s="110"/>
      <c r="I26" s="122"/>
      <c r="J26" s="110"/>
      <c r="K26" s="109">
        <v>7</v>
      </c>
      <c r="L26" s="110">
        <v>6</v>
      </c>
      <c r="M26" s="109">
        <v>8</v>
      </c>
      <c r="N26" s="110">
        <v>4</v>
      </c>
      <c r="O26" s="109"/>
      <c r="P26" s="110"/>
      <c r="Q26" s="160"/>
      <c r="R26" s="161"/>
    </row>
    <row r="27" spans="1:18" s="11" customFormat="1" ht="16.350000000000001" customHeight="1" x14ac:dyDescent="0.25">
      <c r="A27" s="241" t="s">
        <v>79</v>
      </c>
      <c r="B27" s="12" t="s">
        <v>37</v>
      </c>
      <c r="C27" s="26">
        <f t="shared" si="0"/>
        <v>8</v>
      </c>
      <c r="D27" s="26">
        <f t="shared" si="1"/>
        <v>8</v>
      </c>
      <c r="E27" s="12" t="s">
        <v>38</v>
      </c>
      <c r="F27" s="12" t="s">
        <v>39</v>
      </c>
      <c r="G27" s="38">
        <v>6</v>
      </c>
      <c r="H27" s="39">
        <v>8</v>
      </c>
      <c r="I27" s="49"/>
      <c r="J27" s="39"/>
      <c r="K27" s="32"/>
      <c r="L27" s="33"/>
      <c r="M27" s="32"/>
      <c r="N27" s="33"/>
      <c r="O27" s="32"/>
      <c r="P27" s="33"/>
      <c r="Q27" s="203"/>
      <c r="R27" s="206"/>
    </row>
    <row r="28" spans="1:18" s="11" customFormat="1" ht="16.350000000000001" customHeight="1" x14ac:dyDescent="0.25">
      <c r="A28" s="240" t="s">
        <v>80</v>
      </c>
      <c r="B28" s="142" t="s">
        <v>42</v>
      </c>
      <c r="C28" s="26">
        <f t="shared" si="0"/>
        <v>5</v>
      </c>
      <c r="D28" s="26">
        <f t="shared" si="1"/>
        <v>5</v>
      </c>
      <c r="E28" s="12" t="s">
        <v>13</v>
      </c>
      <c r="F28" s="12" t="s">
        <v>23</v>
      </c>
      <c r="G28" s="189" t="s">
        <v>46</v>
      </c>
      <c r="H28" s="190"/>
      <c r="I28" s="49">
        <v>18</v>
      </c>
      <c r="J28" s="39">
        <v>0</v>
      </c>
      <c r="K28" s="32">
        <v>17</v>
      </c>
      <c r="L28" s="33">
        <v>1</v>
      </c>
      <c r="M28" s="32" t="s">
        <v>46</v>
      </c>
      <c r="N28" s="33"/>
      <c r="O28" s="32">
        <v>17</v>
      </c>
      <c r="P28" s="33">
        <v>0</v>
      </c>
      <c r="Q28" s="203">
        <v>10</v>
      </c>
      <c r="R28" s="206">
        <v>4</v>
      </c>
    </row>
    <row r="29" spans="1:18" s="11" customFormat="1" ht="16.350000000000001" customHeight="1" x14ac:dyDescent="0.25">
      <c r="A29" s="241" t="s">
        <v>81</v>
      </c>
      <c r="B29" s="142" t="s">
        <v>73</v>
      </c>
      <c r="C29" s="26">
        <f t="shared" si="0"/>
        <v>4</v>
      </c>
      <c r="D29" s="26">
        <f t="shared" si="1"/>
        <v>4</v>
      </c>
      <c r="E29" s="12" t="s">
        <v>19</v>
      </c>
      <c r="F29" s="12" t="s">
        <v>19</v>
      </c>
      <c r="G29" s="38" t="s">
        <v>46</v>
      </c>
      <c r="H29" s="39"/>
      <c r="I29" s="49" t="s">
        <v>46</v>
      </c>
      <c r="J29" s="39"/>
      <c r="K29" s="32">
        <v>8</v>
      </c>
      <c r="L29" s="33">
        <v>4</v>
      </c>
      <c r="M29" s="32"/>
      <c r="N29" s="33"/>
      <c r="O29" s="32"/>
      <c r="P29" s="33"/>
      <c r="Q29" s="203">
        <v>14</v>
      </c>
      <c r="R29" s="206">
        <v>0</v>
      </c>
    </row>
    <row r="30" spans="1:18" s="11" customFormat="1" ht="16.350000000000001" customHeight="1" x14ac:dyDescent="0.25">
      <c r="A30" s="240" t="s">
        <v>101</v>
      </c>
      <c r="B30" s="92" t="s">
        <v>66</v>
      </c>
      <c r="C30" s="26">
        <f t="shared" si="0"/>
        <v>4</v>
      </c>
      <c r="D30" s="26">
        <f t="shared" si="1"/>
        <v>4</v>
      </c>
      <c r="E30" s="77" t="s">
        <v>19</v>
      </c>
      <c r="F30" s="77" t="s">
        <v>19</v>
      </c>
      <c r="G30" s="131">
        <v>8</v>
      </c>
      <c r="H30" s="132">
        <v>4</v>
      </c>
      <c r="I30" s="122"/>
      <c r="J30" s="132"/>
      <c r="K30" s="131"/>
      <c r="L30" s="132"/>
      <c r="M30" s="131"/>
      <c r="N30" s="132"/>
      <c r="O30" s="131"/>
      <c r="P30" s="132"/>
      <c r="Q30" s="204"/>
      <c r="R30" s="207"/>
    </row>
    <row r="31" spans="1:18" s="11" customFormat="1" ht="16.350000000000001" customHeight="1" x14ac:dyDescent="0.25">
      <c r="A31" s="240" t="s">
        <v>102</v>
      </c>
      <c r="B31" s="12" t="s">
        <v>52</v>
      </c>
      <c r="C31" s="26">
        <f t="shared" si="0"/>
        <v>4</v>
      </c>
      <c r="D31" s="26">
        <f t="shared" si="1"/>
        <v>4</v>
      </c>
      <c r="E31" s="12" t="s">
        <v>12</v>
      </c>
      <c r="F31" s="12" t="s">
        <v>12</v>
      </c>
      <c r="G31" s="38">
        <v>11</v>
      </c>
      <c r="H31" s="39">
        <v>3</v>
      </c>
      <c r="I31" s="49">
        <v>15</v>
      </c>
      <c r="J31" s="39">
        <v>0</v>
      </c>
      <c r="K31" s="173">
        <v>24</v>
      </c>
      <c r="L31" s="174">
        <v>0</v>
      </c>
      <c r="M31" s="32">
        <v>13</v>
      </c>
      <c r="N31" s="33">
        <v>1</v>
      </c>
      <c r="O31" s="32">
        <v>18</v>
      </c>
      <c r="P31" s="33">
        <v>0</v>
      </c>
      <c r="Q31" s="203"/>
      <c r="R31" s="206"/>
    </row>
    <row r="32" spans="1:18" s="11" customFormat="1" ht="16.350000000000001" customHeight="1" x14ac:dyDescent="0.25">
      <c r="A32" s="240" t="s">
        <v>103</v>
      </c>
      <c r="B32" s="12" t="s">
        <v>99</v>
      </c>
      <c r="C32" s="26">
        <f t="shared" si="0"/>
        <v>3</v>
      </c>
      <c r="D32" s="26">
        <f t="shared" si="1"/>
        <v>3</v>
      </c>
      <c r="E32" s="12" t="s">
        <v>19</v>
      </c>
      <c r="F32" s="12" t="s">
        <v>19</v>
      </c>
      <c r="G32" s="38"/>
      <c r="H32" s="59"/>
      <c r="I32" s="49">
        <v>9</v>
      </c>
      <c r="J32" s="39">
        <v>2</v>
      </c>
      <c r="K32" s="21">
        <v>25</v>
      </c>
      <c r="L32" s="22">
        <v>0</v>
      </c>
      <c r="M32" s="21">
        <v>10</v>
      </c>
      <c r="N32" s="22">
        <v>1</v>
      </c>
      <c r="O32" s="21">
        <v>13</v>
      </c>
      <c r="P32" s="22">
        <v>0</v>
      </c>
      <c r="Q32" s="203" t="s">
        <v>46</v>
      </c>
      <c r="R32" s="206"/>
    </row>
    <row r="33" spans="1:18" s="11" customFormat="1" ht="16.350000000000001" customHeight="1" x14ac:dyDescent="0.25">
      <c r="A33" s="240" t="s">
        <v>104</v>
      </c>
      <c r="B33" s="92" t="s">
        <v>127</v>
      </c>
      <c r="C33" s="26">
        <f t="shared" si="0"/>
        <v>3</v>
      </c>
      <c r="D33" s="26">
        <f t="shared" si="1"/>
        <v>3</v>
      </c>
      <c r="E33" s="77" t="s">
        <v>13</v>
      </c>
      <c r="F33" s="77" t="s">
        <v>23</v>
      </c>
      <c r="G33" s="109"/>
      <c r="H33" s="117"/>
      <c r="I33" s="122"/>
      <c r="J33" s="110"/>
      <c r="K33" s="116">
        <v>19</v>
      </c>
      <c r="L33" s="117">
        <v>0</v>
      </c>
      <c r="M33" s="116">
        <v>12</v>
      </c>
      <c r="N33" s="117">
        <v>3</v>
      </c>
      <c r="O33" s="116"/>
      <c r="P33" s="117"/>
      <c r="Q33" s="160"/>
      <c r="R33" s="161"/>
    </row>
    <row r="34" spans="1:18" s="11" customFormat="1" ht="16.350000000000001" customHeight="1" x14ac:dyDescent="0.25">
      <c r="A34" s="241" t="s">
        <v>105</v>
      </c>
      <c r="B34" s="12" t="s">
        <v>55</v>
      </c>
      <c r="C34" s="26">
        <f t="shared" si="0"/>
        <v>3</v>
      </c>
      <c r="D34" s="26">
        <f t="shared" si="1"/>
        <v>3</v>
      </c>
      <c r="E34" s="77" t="s">
        <v>45</v>
      </c>
      <c r="F34" s="77" t="s">
        <v>47</v>
      </c>
      <c r="G34" s="38">
        <v>14</v>
      </c>
      <c r="H34" s="59">
        <v>3</v>
      </c>
      <c r="I34" s="49">
        <v>21</v>
      </c>
      <c r="J34" s="39">
        <v>0</v>
      </c>
      <c r="K34" s="21"/>
      <c r="L34" s="22"/>
      <c r="M34" s="21">
        <v>18</v>
      </c>
      <c r="N34" s="22">
        <v>0</v>
      </c>
      <c r="O34" s="21"/>
      <c r="P34" s="22"/>
      <c r="Q34" s="203"/>
      <c r="R34" s="206"/>
    </row>
    <row r="35" spans="1:18" s="11" customFormat="1" ht="16.350000000000001" customHeight="1" x14ac:dyDescent="0.25">
      <c r="A35" s="240" t="s">
        <v>106</v>
      </c>
      <c r="B35" s="77" t="s">
        <v>100</v>
      </c>
      <c r="C35" s="26">
        <f t="shared" si="0"/>
        <v>1</v>
      </c>
      <c r="D35" s="26">
        <f t="shared" si="1"/>
        <v>1</v>
      </c>
      <c r="E35" s="25" t="s">
        <v>19</v>
      </c>
      <c r="F35" s="25" t="s">
        <v>19</v>
      </c>
      <c r="G35" s="131"/>
      <c r="H35" s="132"/>
      <c r="I35" s="122">
        <v>10</v>
      </c>
      <c r="J35" s="132">
        <v>1</v>
      </c>
      <c r="K35" s="135"/>
      <c r="L35" s="136"/>
      <c r="M35" s="135"/>
      <c r="N35" s="136"/>
      <c r="O35" s="135"/>
      <c r="P35" s="136"/>
      <c r="Q35" s="204"/>
      <c r="R35" s="207"/>
    </row>
    <row r="36" spans="1:18" s="11" customFormat="1" ht="16.350000000000001" customHeight="1" x14ac:dyDescent="0.25">
      <c r="A36" s="241" t="s">
        <v>107</v>
      </c>
      <c r="B36" s="12" t="s">
        <v>125</v>
      </c>
      <c r="C36" s="26">
        <f t="shared" si="0"/>
        <v>1</v>
      </c>
      <c r="D36" s="26">
        <f t="shared" si="1"/>
        <v>1</v>
      </c>
      <c r="E36" s="25" t="s">
        <v>59</v>
      </c>
      <c r="F36" s="25" t="s">
        <v>60</v>
      </c>
      <c r="G36" s="38"/>
      <c r="H36" s="39"/>
      <c r="I36" s="49"/>
      <c r="J36" s="39"/>
      <c r="K36" s="21">
        <v>13</v>
      </c>
      <c r="L36" s="22">
        <v>1</v>
      </c>
      <c r="M36" s="21"/>
      <c r="N36" s="22"/>
      <c r="O36" s="21"/>
      <c r="P36" s="22"/>
      <c r="Q36" s="203"/>
      <c r="R36" s="206"/>
    </row>
    <row r="37" spans="1:18" s="11" customFormat="1" ht="16.350000000000001" customHeight="1" x14ac:dyDescent="0.25">
      <c r="A37" s="240" t="s">
        <v>108</v>
      </c>
      <c r="B37" s="31" t="s">
        <v>67</v>
      </c>
      <c r="C37" s="26">
        <f t="shared" ref="C37:C38" si="2">SUM(H37,J37,L37,N37,P37,R37)</f>
        <v>0</v>
      </c>
      <c r="D37" s="26">
        <f t="shared" ref="D37:D53" si="3">SUM(H37,J37,L37,N37,P37,R37)</f>
        <v>0</v>
      </c>
      <c r="E37" s="31" t="s">
        <v>68</v>
      </c>
      <c r="F37" s="31" t="s">
        <v>69</v>
      </c>
      <c r="G37" s="38">
        <v>13</v>
      </c>
      <c r="H37" s="59">
        <v>0</v>
      </c>
      <c r="I37" s="49"/>
      <c r="J37" s="39"/>
      <c r="K37" s="34" t="s">
        <v>46</v>
      </c>
      <c r="L37" s="35"/>
      <c r="M37" s="34"/>
      <c r="N37" s="35"/>
      <c r="O37" s="34"/>
      <c r="P37" s="35"/>
      <c r="Q37" s="203"/>
      <c r="R37" s="206"/>
    </row>
    <row r="38" spans="1:18" s="11" customFormat="1" ht="16.350000000000001" customHeight="1" x14ac:dyDescent="0.25">
      <c r="A38" s="240" t="s">
        <v>136</v>
      </c>
      <c r="B38" s="77" t="s">
        <v>54</v>
      </c>
      <c r="C38" s="26">
        <f t="shared" si="2"/>
        <v>0</v>
      </c>
      <c r="D38" s="26">
        <f t="shared" si="3"/>
        <v>0</v>
      </c>
      <c r="E38" s="77" t="s">
        <v>7</v>
      </c>
      <c r="F38" s="77" t="s">
        <v>18</v>
      </c>
      <c r="G38" s="131">
        <v>15</v>
      </c>
      <c r="H38" s="136">
        <v>0</v>
      </c>
      <c r="I38" s="122">
        <v>23</v>
      </c>
      <c r="J38" s="132">
        <v>0</v>
      </c>
      <c r="K38" s="135"/>
      <c r="L38" s="136"/>
      <c r="M38" s="135"/>
      <c r="N38" s="136"/>
      <c r="O38" s="135">
        <v>19</v>
      </c>
      <c r="P38" s="136">
        <v>0</v>
      </c>
      <c r="Q38" s="204"/>
      <c r="R38" s="207"/>
    </row>
    <row r="39" spans="1:18" s="11" customFormat="1" ht="16.350000000000001" customHeight="1" x14ac:dyDescent="0.25">
      <c r="A39" s="240" t="s">
        <v>137</v>
      </c>
      <c r="B39" s="77" t="s">
        <v>160</v>
      </c>
      <c r="C39" s="26">
        <f>SUM(H39,J39,L39,N39,P39,R39)</f>
        <v>0</v>
      </c>
      <c r="D39" s="26">
        <f>SUM(H39,J39,L39,N39,P39,R39)</f>
        <v>0</v>
      </c>
      <c r="E39" s="77" t="s">
        <v>152</v>
      </c>
      <c r="F39" s="77" t="s">
        <v>152</v>
      </c>
      <c r="G39" s="131"/>
      <c r="H39" s="159"/>
      <c r="I39" s="122"/>
      <c r="J39" s="132"/>
      <c r="K39" s="158"/>
      <c r="L39" s="159"/>
      <c r="M39" s="158"/>
      <c r="N39" s="159"/>
      <c r="O39" s="158">
        <v>16</v>
      </c>
      <c r="P39" s="159">
        <v>0</v>
      </c>
      <c r="Q39" s="166">
        <v>17</v>
      </c>
      <c r="R39" s="167">
        <v>0</v>
      </c>
    </row>
    <row r="40" spans="1:18" s="11" customFormat="1" ht="16.350000000000001" customHeight="1" x14ac:dyDescent="0.25">
      <c r="A40" s="240" t="s">
        <v>138</v>
      </c>
      <c r="B40" s="12" t="s">
        <v>71</v>
      </c>
      <c r="C40" s="26">
        <f>SUM(H40,J40,L40,N40,P40,R40)</f>
        <v>0</v>
      </c>
      <c r="D40" s="26">
        <f>SUM(H40,J40,L40,N40,P40,R40)</f>
        <v>0</v>
      </c>
      <c r="E40" s="77" t="s">
        <v>7</v>
      </c>
      <c r="F40" s="77" t="s">
        <v>18</v>
      </c>
      <c r="G40" s="38">
        <v>21</v>
      </c>
      <c r="H40" s="59">
        <v>0</v>
      </c>
      <c r="I40" s="49"/>
      <c r="J40" s="39"/>
      <c r="K40" s="21"/>
      <c r="L40" s="22"/>
      <c r="M40" s="21"/>
      <c r="N40" s="22"/>
      <c r="O40" s="21"/>
      <c r="P40" s="22"/>
      <c r="Q40" s="203">
        <v>16</v>
      </c>
      <c r="R40" s="206">
        <v>0</v>
      </c>
    </row>
    <row r="41" spans="1:18" s="11" customFormat="1" ht="16.350000000000001" customHeight="1" x14ac:dyDescent="0.25">
      <c r="A41" s="241" t="s">
        <v>139</v>
      </c>
      <c r="B41" s="77" t="s">
        <v>126</v>
      </c>
      <c r="C41" s="26">
        <f>SUM(H41,J41,L41,N41,P41,R41)</f>
        <v>0</v>
      </c>
      <c r="D41" s="26">
        <f>SUM(H41,J41,L41,N41,P41,R41)</f>
        <v>0</v>
      </c>
      <c r="E41" s="77" t="s">
        <v>59</v>
      </c>
      <c r="F41" s="77" t="s">
        <v>60</v>
      </c>
      <c r="G41" s="109"/>
      <c r="H41" s="117"/>
      <c r="I41" s="122"/>
      <c r="J41" s="110"/>
      <c r="K41" s="116">
        <v>16</v>
      </c>
      <c r="L41" s="117">
        <v>0</v>
      </c>
      <c r="M41" s="116"/>
      <c r="N41" s="117"/>
      <c r="O41" s="116"/>
      <c r="P41" s="117"/>
      <c r="Q41" s="160"/>
      <c r="R41" s="161"/>
    </row>
    <row r="42" spans="1:18" s="11" customFormat="1" ht="16.350000000000001" customHeight="1" x14ac:dyDescent="0.25">
      <c r="A42" s="240" t="s">
        <v>140</v>
      </c>
      <c r="B42" s="77" t="s">
        <v>92</v>
      </c>
      <c r="C42" s="26">
        <f>SUM(H42,J42,L42,N42,P42,R42)</f>
        <v>0</v>
      </c>
      <c r="D42" s="26">
        <f>SUM(H42,J42,L42,N42,P42,R42)</f>
        <v>0</v>
      </c>
      <c r="E42" s="77" t="s">
        <v>45</v>
      </c>
      <c r="F42" s="77" t="s">
        <v>93</v>
      </c>
      <c r="G42" s="38"/>
      <c r="H42" s="117"/>
      <c r="I42" s="122">
        <v>17</v>
      </c>
      <c r="J42" s="110">
        <v>0</v>
      </c>
      <c r="K42" s="116"/>
      <c r="L42" s="117"/>
      <c r="M42" s="116">
        <v>17</v>
      </c>
      <c r="N42" s="117">
        <v>0</v>
      </c>
      <c r="O42" s="116"/>
      <c r="P42" s="117"/>
      <c r="Q42" s="160"/>
      <c r="R42" s="161"/>
    </row>
    <row r="43" spans="1:18" s="11" customFormat="1" ht="16.350000000000001" customHeight="1" x14ac:dyDescent="0.25">
      <c r="A43" s="241" t="s">
        <v>141</v>
      </c>
      <c r="B43" s="77" t="s">
        <v>48</v>
      </c>
      <c r="C43" s="26">
        <f>SUM(H43,J43,L43,N43,P43,R43)</f>
        <v>0</v>
      </c>
      <c r="D43" s="26">
        <f>SUM(H43,J43,L43,N43,P43,R43)</f>
        <v>0</v>
      </c>
      <c r="E43" s="77" t="s">
        <v>12</v>
      </c>
      <c r="F43" s="77" t="s">
        <v>12</v>
      </c>
      <c r="G43" s="131">
        <v>19</v>
      </c>
      <c r="H43" s="136">
        <v>0</v>
      </c>
      <c r="I43" s="122" t="s">
        <v>46</v>
      </c>
      <c r="J43" s="132"/>
      <c r="K43" s="135"/>
      <c r="L43" s="136"/>
      <c r="M43" s="135"/>
      <c r="N43" s="136"/>
      <c r="O43" s="135"/>
      <c r="P43" s="136"/>
      <c r="Q43" s="204"/>
      <c r="R43" s="207"/>
    </row>
    <row r="44" spans="1:18" s="11" customFormat="1" ht="16.350000000000001" customHeight="1" x14ac:dyDescent="0.25">
      <c r="A44" s="24" t="s">
        <v>142</v>
      </c>
      <c r="B44" s="12" t="s">
        <v>89</v>
      </c>
      <c r="C44" s="26">
        <f t="shared" ref="C44:C53" si="4">SUM(H44,J44,L44,N44,P44,R44)</f>
        <v>0</v>
      </c>
      <c r="D44" s="26">
        <f t="shared" si="3"/>
        <v>0</v>
      </c>
      <c r="E44" s="12" t="s">
        <v>12</v>
      </c>
      <c r="F44" s="12" t="s">
        <v>12</v>
      </c>
      <c r="G44" s="38"/>
      <c r="H44" s="59"/>
      <c r="I44" s="49">
        <v>22</v>
      </c>
      <c r="J44" s="39">
        <v>0</v>
      </c>
      <c r="K44" s="34"/>
      <c r="L44" s="35"/>
      <c r="M44" s="34"/>
      <c r="N44" s="35"/>
      <c r="O44" s="34"/>
      <c r="P44" s="35"/>
      <c r="Q44" s="203"/>
      <c r="R44" s="206"/>
    </row>
    <row r="45" spans="1:18" s="11" customFormat="1" ht="16.350000000000001" customHeight="1" x14ac:dyDescent="0.25">
      <c r="A45" s="24" t="s">
        <v>143</v>
      </c>
      <c r="B45" s="79" t="s">
        <v>128</v>
      </c>
      <c r="C45" s="26">
        <f t="shared" si="4"/>
        <v>0</v>
      </c>
      <c r="D45" s="26">
        <f t="shared" si="3"/>
        <v>0</v>
      </c>
      <c r="E45" s="79" t="s">
        <v>7</v>
      </c>
      <c r="F45" s="79" t="s">
        <v>18</v>
      </c>
      <c r="G45" s="131"/>
      <c r="H45" s="136"/>
      <c r="I45" s="122"/>
      <c r="J45" s="132"/>
      <c r="K45" s="135">
        <v>23</v>
      </c>
      <c r="L45" s="136">
        <v>0</v>
      </c>
      <c r="M45" s="135"/>
      <c r="N45" s="136"/>
      <c r="O45" s="135"/>
      <c r="P45" s="136"/>
      <c r="Q45" s="204"/>
      <c r="R45" s="207"/>
    </row>
    <row r="46" spans="1:18" s="11" customFormat="1" ht="16.350000000000001" customHeight="1" x14ac:dyDescent="0.25">
      <c r="A46" s="24" t="s">
        <v>144</v>
      </c>
      <c r="B46" s="79" t="s">
        <v>72</v>
      </c>
      <c r="C46" s="26">
        <f t="shared" si="4"/>
        <v>0</v>
      </c>
      <c r="D46" s="26">
        <f t="shared" si="3"/>
        <v>0</v>
      </c>
      <c r="E46" s="79" t="s">
        <v>7</v>
      </c>
      <c r="F46" s="79" t="s">
        <v>18</v>
      </c>
      <c r="G46" s="131">
        <v>23</v>
      </c>
      <c r="H46" s="136">
        <v>0</v>
      </c>
      <c r="I46" s="122"/>
      <c r="J46" s="132"/>
      <c r="K46" s="135"/>
      <c r="L46" s="136"/>
      <c r="M46" s="135"/>
      <c r="N46" s="136"/>
      <c r="O46" s="135"/>
      <c r="P46" s="136"/>
      <c r="Q46" s="204"/>
      <c r="R46" s="207"/>
    </row>
    <row r="47" spans="1:18" s="11" customFormat="1" ht="16.350000000000001" customHeight="1" x14ac:dyDescent="0.25">
      <c r="A47" s="24" t="s">
        <v>145</v>
      </c>
      <c r="B47" s="79" t="s">
        <v>129</v>
      </c>
      <c r="C47" s="26">
        <f t="shared" si="4"/>
        <v>0</v>
      </c>
      <c r="D47" s="26">
        <f t="shared" si="3"/>
        <v>0</v>
      </c>
      <c r="E47" s="79" t="s">
        <v>13</v>
      </c>
      <c r="F47" s="79" t="s">
        <v>23</v>
      </c>
      <c r="G47" s="131"/>
      <c r="H47" s="136"/>
      <c r="I47" s="122"/>
      <c r="J47" s="132"/>
      <c r="K47" s="135">
        <v>26</v>
      </c>
      <c r="L47" s="136">
        <v>0</v>
      </c>
      <c r="M47" s="135"/>
      <c r="N47" s="136"/>
      <c r="O47" s="135"/>
      <c r="P47" s="136"/>
      <c r="Q47" s="204"/>
      <c r="R47" s="207"/>
    </row>
    <row r="48" spans="1:18" s="11" customFormat="1" ht="16.350000000000001" customHeight="1" x14ac:dyDescent="0.25">
      <c r="A48" s="17" t="s">
        <v>153</v>
      </c>
      <c r="B48" s="30" t="s">
        <v>130</v>
      </c>
      <c r="C48" s="26">
        <f t="shared" si="4"/>
        <v>0</v>
      </c>
      <c r="D48" s="26">
        <f t="shared" si="3"/>
        <v>0</v>
      </c>
      <c r="E48" s="30" t="s">
        <v>131</v>
      </c>
      <c r="F48" s="30" t="s">
        <v>132</v>
      </c>
      <c r="G48" s="38"/>
      <c r="H48" s="59"/>
      <c r="I48" s="49"/>
      <c r="J48" s="39"/>
      <c r="K48" s="34">
        <v>27</v>
      </c>
      <c r="L48" s="35">
        <v>0</v>
      </c>
      <c r="M48" s="34"/>
      <c r="N48" s="35"/>
      <c r="O48" s="34"/>
      <c r="P48" s="35"/>
      <c r="Q48" s="203"/>
      <c r="R48" s="206"/>
    </row>
    <row r="49" spans="1:18" s="11" customFormat="1" ht="16.350000000000001" customHeight="1" x14ac:dyDescent="0.25">
      <c r="A49" s="24" t="s">
        <v>154</v>
      </c>
      <c r="B49" s="79" t="s">
        <v>133</v>
      </c>
      <c r="C49" s="26">
        <f t="shared" si="4"/>
        <v>0</v>
      </c>
      <c r="D49" s="26">
        <f t="shared" si="3"/>
        <v>0</v>
      </c>
      <c r="E49" s="79" t="s">
        <v>45</v>
      </c>
      <c r="F49" s="79" t="s">
        <v>134</v>
      </c>
      <c r="G49" s="131"/>
      <c r="H49" s="136"/>
      <c r="I49" s="122"/>
      <c r="J49" s="132"/>
      <c r="K49" s="80">
        <v>28</v>
      </c>
      <c r="L49" s="81">
        <v>0</v>
      </c>
      <c r="M49" s="80"/>
      <c r="N49" s="81"/>
      <c r="O49" s="80"/>
      <c r="P49" s="81"/>
      <c r="Q49" s="99"/>
      <c r="R49" s="100"/>
    </row>
    <row r="50" spans="1:18" s="11" customFormat="1" ht="16.350000000000001" customHeight="1" x14ac:dyDescent="0.25">
      <c r="A50" s="24"/>
      <c r="B50" s="178" t="s">
        <v>161</v>
      </c>
      <c r="C50" s="26">
        <f t="shared" si="4"/>
        <v>0</v>
      </c>
      <c r="D50" s="26">
        <f t="shared" si="3"/>
        <v>0</v>
      </c>
      <c r="E50" s="178" t="s">
        <v>19</v>
      </c>
      <c r="F50" s="178" t="s">
        <v>19</v>
      </c>
      <c r="G50" s="131"/>
      <c r="H50" s="159"/>
      <c r="I50" s="122"/>
      <c r="J50" s="132"/>
      <c r="K50" s="179"/>
      <c r="L50" s="180"/>
      <c r="M50" s="179"/>
      <c r="N50" s="180"/>
      <c r="O50" s="179"/>
      <c r="P50" s="180"/>
      <c r="Q50" s="199" t="s">
        <v>46</v>
      </c>
      <c r="R50" s="200"/>
    </row>
    <row r="51" spans="1:18" s="11" customFormat="1" ht="16.350000000000001" customHeight="1" x14ac:dyDescent="0.25">
      <c r="A51" s="17"/>
      <c r="B51" s="96" t="s">
        <v>135</v>
      </c>
      <c r="C51" s="26">
        <f t="shared" si="4"/>
        <v>0</v>
      </c>
      <c r="D51" s="26">
        <f t="shared" si="3"/>
        <v>0</v>
      </c>
      <c r="E51" s="30" t="s">
        <v>56</v>
      </c>
      <c r="F51" s="30" t="s">
        <v>57</v>
      </c>
      <c r="G51" s="38"/>
      <c r="H51" s="59"/>
      <c r="I51" s="49"/>
      <c r="J51" s="39"/>
      <c r="K51" s="80" t="s">
        <v>46</v>
      </c>
      <c r="L51" s="81"/>
      <c r="M51" s="80"/>
      <c r="N51" s="81"/>
      <c r="O51" s="80"/>
      <c r="P51" s="81"/>
      <c r="Q51" s="99"/>
      <c r="R51" s="100"/>
    </row>
    <row r="52" spans="1:18" s="11" customFormat="1" ht="16.350000000000001" customHeight="1" x14ac:dyDescent="0.25">
      <c r="A52" s="24"/>
      <c r="B52" s="96" t="s">
        <v>94</v>
      </c>
      <c r="C52" s="26">
        <f t="shared" si="4"/>
        <v>0</v>
      </c>
      <c r="D52" s="26">
        <f t="shared" si="3"/>
        <v>0</v>
      </c>
      <c r="E52" s="30" t="s">
        <v>21</v>
      </c>
      <c r="F52" s="30" t="s">
        <v>22</v>
      </c>
      <c r="G52" s="38"/>
      <c r="H52" s="59"/>
      <c r="I52" s="49" t="s">
        <v>46</v>
      </c>
      <c r="J52" s="39"/>
      <c r="K52" s="80"/>
      <c r="L52" s="81"/>
      <c r="M52" s="80"/>
      <c r="N52" s="81"/>
      <c r="O52" s="80"/>
      <c r="P52" s="81"/>
      <c r="Q52" s="99"/>
      <c r="R52" s="100"/>
    </row>
    <row r="53" spans="1:18" s="11" customFormat="1" ht="16.350000000000001" customHeight="1" thickBot="1" x14ac:dyDescent="0.3">
      <c r="A53" s="18"/>
      <c r="B53" s="93" t="s">
        <v>91</v>
      </c>
      <c r="C53" s="14">
        <f t="shared" si="4"/>
        <v>0</v>
      </c>
      <c r="D53" s="14">
        <f t="shared" si="3"/>
        <v>0</v>
      </c>
      <c r="E53" s="13" t="s">
        <v>12</v>
      </c>
      <c r="F53" s="13" t="s">
        <v>12</v>
      </c>
      <c r="G53" s="50"/>
      <c r="H53" s="51"/>
      <c r="I53" s="52" t="s">
        <v>46</v>
      </c>
      <c r="J53" s="53"/>
      <c r="K53" s="54"/>
      <c r="L53" s="51"/>
      <c r="M53" s="54"/>
      <c r="N53" s="51"/>
      <c r="O53" s="54"/>
      <c r="P53" s="51"/>
      <c r="Q53" s="205"/>
      <c r="R53" s="208"/>
    </row>
  </sheetData>
  <sheetProtection selectLockedCells="1" selectUnlockedCells="1"/>
  <sortState xmlns:xlrd2="http://schemas.microsoft.com/office/spreadsheetml/2017/richdata2" ref="A39:R41">
    <sortCondition ref="A39:A41"/>
  </sortState>
  <mergeCells count="13">
    <mergeCell ref="A2:R2"/>
    <mergeCell ref="Q4:R5"/>
    <mergeCell ref="G4:H5"/>
    <mergeCell ref="I4:J5"/>
    <mergeCell ref="K4:L5"/>
    <mergeCell ref="M4:N5"/>
    <mergeCell ref="A4:A6"/>
    <mergeCell ref="B4:B6"/>
    <mergeCell ref="C4:C6"/>
    <mergeCell ref="E4:E6"/>
    <mergeCell ref="F4:F6"/>
    <mergeCell ref="O4:P5"/>
    <mergeCell ref="D4:D6"/>
  </mergeCells>
  <conditionalFormatting sqref="B7:F53">
    <cfRule type="cellIs" dxfId="4" priority="1" stopIfTrue="1" operator="equal">
      <formula>"-"</formula>
    </cfRule>
  </conditionalFormatting>
  <printOptions horizontalCentered="1"/>
  <pageMargins left="0.19685039370078741" right="0.19685039370078741" top="0.27559055118110237" bottom="0.23622047244094491" header="0.51181102362204722" footer="0.51181102362204722"/>
  <pageSetup paperSize="9" scale="70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9"/>
  <sheetViews>
    <sheetView zoomScaleNormal="100" zoomScaleSheetLayoutView="75" workbookViewId="0">
      <selection activeCell="B7" sqref="B7"/>
    </sheetView>
  </sheetViews>
  <sheetFormatPr defaultRowHeight="12.75" x14ac:dyDescent="0.2"/>
  <cols>
    <col min="1" max="1" width="7.5703125" customWidth="1"/>
    <col min="2" max="2" width="25.5703125" customWidth="1"/>
    <col min="3" max="4" width="13" customWidth="1"/>
    <col min="5" max="5" width="22.85546875" customWidth="1"/>
    <col min="6" max="6" width="20" customWidth="1"/>
    <col min="7" max="8" width="11" customWidth="1"/>
    <col min="9" max="18" width="10.85546875" customWidth="1"/>
  </cols>
  <sheetData>
    <row r="1" spans="1:18" ht="3" customHeight="1" x14ac:dyDescent="0.25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8" ht="106.5" customHeight="1" x14ac:dyDescent="0.3">
      <c r="A2" s="210" t="s">
        <v>158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</row>
    <row r="3" spans="1:18" ht="12.6" customHeight="1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8" ht="60" customHeight="1" thickBot="1" x14ac:dyDescent="0.25">
      <c r="A4" s="227" t="s">
        <v>0</v>
      </c>
      <c r="B4" s="230" t="s">
        <v>15</v>
      </c>
      <c r="C4" s="222" t="s">
        <v>1</v>
      </c>
      <c r="D4" s="234" t="s">
        <v>150</v>
      </c>
      <c r="E4" s="222" t="s">
        <v>2</v>
      </c>
      <c r="F4" s="222" t="s">
        <v>17</v>
      </c>
      <c r="G4" s="212" t="s">
        <v>83</v>
      </c>
      <c r="H4" s="213"/>
      <c r="I4" s="211" t="s">
        <v>84</v>
      </c>
      <c r="J4" s="211"/>
      <c r="K4" s="211" t="s">
        <v>85</v>
      </c>
      <c r="L4" s="211"/>
      <c r="M4" s="211" t="s">
        <v>86</v>
      </c>
      <c r="N4" s="211"/>
      <c r="O4" s="211" t="s">
        <v>87</v>
      </c>
      <c r="P4" s="211"/>
      <c r="Q4" s="211" t="s">
        <v>88</v>
      </c>
      <c r="R4" s="211"/>
    </row>
    <row r="5" spans="1:18" ht="57.75" customHeight="1" thickBot="1" x14ac:dyDescent="0.25">
      <c r="A5" s="228"/>
      <c r="B5" s="231"/>
      <c r="C5" s="223"/>
      <c r="D5" s="235"/>
      <c r="E5" s="223"/>
      <c r="F5" s="223"/>
      <c r="G5" s="214"/>
      <c r="H5" s="215"/>
      <c r="I5" s="211"/>
      <c r="J5" s="211"/>
      <c r="K5" s="211"/>
      <c r="L5" s="211"/>
      <c r="M5" s="211"/>
      <c r="N5" s="211"/>
      <c r="O5" s="211"/>
      <c r="P5" s="211"/>
      <c r="Q5" s="211"/>
      <c r="R5" s="211"/>
    </row>
    <row r="6" spans="1:18" ht="21" customHeight="1" thickBot="1" x14ac:dyDescent="0.25">
      <c r="A6" s="229"/>
      <c r="B6" s="232"/>
      <c r="C6" s="233"/>
      <c r="D6" s="236"/>
      <c r="E6" s="233"/>
      <c r="F6" s="233"/>
      <c r="G6" s="37" t="s">
        <v>3</v>
      </c>
      <c r="H6" s="36" t="s">
        <v>4</v>
      </c>
      <c r="I6" s="7" t="s">
        <v>3</v>
      </c>
      <c r="J6" s="8" t="s">
        <v>4</v>
      </c>
      <c r="K6" s="6" t="s">
        <v>3</v>
      </c>
      <c r="L6" s="9" t="s">
        <v>4</v>
      </c>
      <c r="M6" s="7" t="s">
        <v>3</v>
      </c>
      <c r="N6" s="8" t="s">
        <v>4</v>
      </c>
      <c r="O6" s="7" t="s">
        <v>3</v>
      </c>
      <c r="P6" s="8" t="s">
        <v>4</v>
      </c>
      <c r="Q6" s="7" t="s">
        <v>3</v>
      </c>
      <c r="R6" s="8" t="s">
        <v>4</v>
      </c>
    </row>
    <row r="7" spans="1:18" s="11" customFormat="1" ht="16.350000000000001" customHeight="1" x14ac:dyDescent="0.25">
      <c r="A7" s="40" t="s">
        <v>5</v>
      </c>
      <c r="B7" s="41" t="s">
        <v>53</v>
      </c>
      <c r="C7" s="42">
        <f t="shared" ref="C7:C12" si="0">SUM(H7,J7,L7,N7,P7,R7)</f>
        <v>130</v>
      </c>
      <c r="D7" s="42">
        <f>SUM(J7,L7,N7,P7,R7)</f>
        <v>115</v>
      </c>
      <c r="E7" s="43" t="s">
        <v>12</v>
      </c>
      <c r="F7" s="43" t="s">
        <v>12</v>
      </c>
      <c r="G7" s="187">
        <v>3</v>
      </c>
      <c r="H7" s="188">
        <v>15</v>
      </c>
      <c r="I7" s="85">
        <v>1</v>
      </c>
      <c r="J7" s="86">
        <v>25</v>
      </c>
      <c r="K7" s="44">
        <v>1</v>
      </c>
      <c r="L7" s="45">
        <v>25</v>
      </c>
      <c r="M7" s="44">
        <v>1</v>
      </c>
      <c r="N7" s="45">
        <v>25</v>
      </c>
      <c r="O7" s="44">
        <v>1</v>
      </c>
      <c r="P7" s="45">
        <v>25</v>
      </c>
      <c r="Q7" s="44">
        <v>3</v>
      </c>
      <c r="R7" s="45">
        <v>15</v>
      </c>
    </row>
    <row r="8" spans="1:18" s="11" customFormat="1" ht="16.350000000000001" customHeight="1" x14ac:dyDescent="0.25">
      <c r="A8" s="91" t="s">
        <v>6</v>
      </c>
      <c r="B8" s="92" t="s">
        <v>36</v>
      </c>
      <c r="C8" s="75">
        <f t="shared" si="0"/>
        <v>100</v>
      </c>
      <c r="D8" s="75">
        <f>SUM(H8,J8,L8,P8,R8)</f>
        <v>88</v>
      </c>
      <c r="E8" s="77" t="s">
        <v>12</v>
      </c>
      <c r="F8" s="77" t="s">
        <v>12</v>
      </c>
      <c r="G8" s="87">
        <v>1</v>
      </c>
      <c r="H8" s="88">
        <v>25</v>
      </c>
      <c r="I8" s="58">
        <v>3</v>
      </c>
      <c r="J8" s="59">
        <v>15</v>
      </c>
      <c r="K8" s="58">
        <v>2</v>
      </c>
      <c r="L8" s="59">
        <v>18</v>
      </c>
      <c r="M8" s="185">
        <v>4</v>
      </c>
      <c r="N8" s="186">
        <v>12</v>
      </c>
      <c r="O8" s="87">
        <v>2</v>
      </c>
      <c r="P8" s="88">
        <v>18</v>
      </c>
      <c r="Q8" s="87">
        <v>4</v>
      </c>
      <c r="R8" s="88">
        <v>12</v>
      </c>
    </row>
    <row r="9" spans="1:18" s="11" customFormat="1" ht="16.350000000000001" customHeight="1" x14ac:dyDescent="0.25">
      <c r="A9" s="91" t="s">
        <v>8</v>
      </c>
      <c r="B9" s="92" t="s">
        <v>49</v>
      </c>
      <c r="C9" s="75">
        <f t="shared" si="0"/>
        <v>88</v>
      </c>
      <c r="D9" s="75">
        <f>SUM(J9,L9,N9,P9,R9)</f>
        <v>78</v>
      </c>
      <c r="E9" s="77" t="s">
        <v>7</v>
      </c>
      <c r="F9" s="77" t="s">
        <v>18</v>
      </c>
      <c r="G9" s="185">
        <v>5</v>
      </c>
      <c r="H9" s="186">
        <v>10</v>
      </c>
      <c r="I9" s="87">
        <v>2</v>
      </c>
      <c r="J9" s="88">
        <v>18</v>
      </c>
      <c r="K9" s="87">
        <v>5</v>
      </c>
      <c r="L9" s="88">
        <v>10</v>
      </c>
      <c r="M9" s="87">
        <v>5</v>
      </c>
      <c r="N9" s="88">
        <v>10</v>
      </c>
      <c r="O9" s="87">
        <v>3</v>
      </c>
      <c r="P9" s="88">
        <v>15</v>
      </c>
      <c r="Q9" s="87">
        <v>1</v>
      </c>
      <c r="R9" s="88">
        <v>25</v>
      </c>
    </row>
    <row r="10" spans="1:18" s="11" customFormat="1" ht="16.350000000000001" customHeight="1" x14ac:dyDescent="0.25">
      <c r="A10" s="91" t="s">
        <v>9</v>
      </c>
      <c r="B10" s="92" t="s">
        <v>52</v>
      </c>
      <c r="C10" s="75">
        <f t="shared" si="0"/>
        <v>63</v>
      </c>
      <c r="D10" s="75">
        <f>SUM(H10,J10,N10,P10,R10)</f>
        <v>55</v>
      </c>
      <c r="E10" s="77" t="s">
        <v>12</v>
      </c>
      <c r="F10" s="77" t="s">
        <v>12</v>
      </c>
      <c r="G10" s="87">
        <v>2</v>
      </c>
      <c r="H10" s="88">
        <v>18</v>
      </c>
      <c r="I10" s="87">
        <v>4</v>
      </c>
      <c r="J10" s="88">
        <v>12</v>
      </c>
      <c r="K10" s="185">
        <v>6</v>
      </c>
      <c r="L10" s="186">
        <v>8</v>
      </c>
      <c r="M10" s="87">
        <v>3</v>
      </c>
      <c r="N10" s="88">
        <v>15</v>
      </c>
      <c r="O10" s="87">
        <v>5</v>
      </c>
      <c r="P10" s="88">
        <v>10</v>
      </c>
      <c r="Q10" s="87"/>
      <c r="R10" s="88"/>
    </row>
    <row r="11" spans="1:18" s="11" customFormat="1" ht="16.350000000000001" customHeight="1" x14ac:dyDescent="0.25">
      <c r="A11" s="91" t="s">
        <v>10</v>
      </c>
      <c r="B11" s="92" t="s">
        <v>42</v>
      </c>
      <c r="C11" s="75">
        <f t="shared" si="0"/>
        <v>53</v>
      </c>
      <c r="D11" s="75">
        <f>SUM(H11,J11,L11,N11,P11,R11)</f>
        <v>53</v>
      </c>
      <c r="E11" s="77" t="s">
        <v>13</v>
      </c>
      <c r="F11" s="77" t="s">
        <v>23</v>
      </c>
      <c r="G11" s="143" t="s">
        <v>46</v>
      </c>
      <c r="H11" s="144"/>
      <c r="I11" s="151">
        <v>6</v>
      </c>
      <c r="J11" s="152">
        <v>8</v>
      </c>
      <c r="K11" s="143">
        <v>3</v>
      </c>
      <c r="L11" s="144">
        <v>15</v>
      </c>
      <c r="M11" s="143" t="s">
        <v>46</v>
      </c>
      <c r="N11" s="144"/>
      <c r="O11" s="143">
        <v>4</v>
      </c>
      <c r="P11" s="144">
        <v>12</v>
      </c>
      <c r="Q11" s="143">
        <v>2</v>
      </c>
      <c r="R11" s="144">
        <v>18</v>
      </c>
    </row>
    <row r="12" spans="1:18" s="11" customFormat="1" ht="16.350000000000001" customHeight="1" x14ac:dyDescent="0.25">
      <c r="A12" s="91" t="s">
        <v>11</v>
      </c>
      <c r="B12" s="92" t="s">
        <v>127</v>
      </c>
      <c r="C12" s="75">
        <f t="shared" si="0"/>
        <v>30</v>
      </c>
      <c r="D12" s="75">
        <f>SUM(H12,J12,L12,N12,P12,R12)</f>
        <v>30</v>
      </c>
      <c r="E12" s="77" t="s">
        <v>13</v>
      </c>
      <c r="F12" s="77" t="s">
        <v>23</v>
      </c>
      <c r="G12" s="87"/>
      <c r="H12" s="88"/>
      <c r="I12" s="87"/>
      <c r="J12" s="88"/>
      <c r="K12" s="87">
        <v>4</v>
      </c>
      <c r="L12" s="88">
        <v>12</v>
      </c>
      <c r="M12" s="87">
        <v>2</v>
      </c>
      <c r="N12" s="88">
        <v>18</v>
      </c>
      <c r="O12" s="87"/>
      <c r="P12" s="88"/>
      <c r="Q12" s="87"/>
      <c r="R12" s="88"/>
    </row>
    <row r="13" spans="1:18" s="11" customFormat="1" ht="16.350000000000001" customHeight="1" x14ac:dyDescent="0.25">
      <c r="A13" s="91" t="s">
        <v>14</v>
      </c>
      <c r="B13" s="127" t="s">
        <v>92</v>
      </c>
      <c r="C13" s="75">
        <f t="shared" ref="C13:C14" si="1">SUM(H13,J13,L13,N13,P13,R13)</f>
        <v>18</v>
      </c>
      <c r="D13" s="75">
        <f t="shared" ref="D13:D16" si="2">SUM(H13,J13,L13,N13,P13,R13)</f>
        <v>18</v>
      </c>
      <c r="E13" s="79" t="s">
        <v>45</v>
      </c>
      <c r="F13" s="79" t="s">
        <v>93</v>
      </c>
      <c r="G13" s="99"/>
      <c r="H13" s="100"/>
      <c r="I13" s="99">
        <v>5</v>
      </c>
      <c r="J13" s="100">
        <v>10</v>
      </c>
      <c r="K13" s="99"/>
      <c r="L13" s="100"/>
      <c r="M13" s="99">
        <v>6</v>
      </c>
      <c r="N13" s="100">
        <v>8</v>
      </c>
      <c r="O13" s="99"/>
      <c r="P13" s="100"/>
      <c r="Q13" s="99"/>
      <c r="R13" s="100"/>
    </row>
    <row r="14" spans="1:18" s="11" customFormat="1" ht="16.350000000000001" customHeight="1" x14ac:dyDescent="0.25">
      <c r="A14" s="91" t="s">
        <v>20</v>
      </c>
      <c r="B14" s="127" t="s">
        <v>54</v>
      </c>
      <c r="C14" s="75">
        <f t="shared" si="1"/>
        <v>12</v>
      </c>
      <c r="D14" s="75">
        <f t="shared" si="2"/>
        <v>12</v>
      </c>
      <c r="E14" s="79" t="s">
        <v>7</v>
      </c>
      <c r="F14" s="79" t="s">
        <v>18</v>
      </c>
      <c r="G14" s="99">
        <v>4</v>
      </c>
      <c r="H14" s="100">
        <v>12</v>
      </c>
      <c r="I14" s="99"/>
      <c r="J14" s="100"/>
      <c r="K14" s="99"/>
      <c r="L14" s="100"/>
      <c r="M14" s="99"/>
      <c r="N14" s="100"/>
      <c r="O14" s="99"/>
      <c r="P14" s="100"/>
      <c r="Q14" s="99"/>
      <c r="R14" s="100"/>
    </row>
    <row r="15" spans="1:18" s="11" customFormat="1" ht="16.350000000000001" customHeight="1" x14ac:dyDescent="0.25">
      <c r="A15" s="91" t="s">
        <v>24</v>
      </c>
      <c r="B15" s="145" t="s">
        <v>130</v>
      </c>
      <c r="C15" s="75">
        <f t="shared" ref="C15:C16" si="3">SUM(H15,J15,L15,N15,P15,R15)</f>
        <v>6</v>
      </c>
      <c r="D15" s="75">
        <f t="shared" si="2"/>
        <v>6</v>
      </c>
      <c r="E15" s="146" t="s">
        <v>131</v>
      </c>
      <c r="F15" s="146" t="s">
        <v>132</v>
      </c>
      <c r="G15" s="147"/>
      <c r="H15" s="148"/>
      <c r="I15" s="149"/>
      <c r="J15" s="150"/>
      <c r="K15" s="147">
        <v>7</v>
      </c>
      <c r="L15" s="148">
        <v>6</v>
      </c>
      <c r="M15" s="147"/>
      <c r="N15" s="148"/>
      <c r="O15" s="147"/>
      <c r="P15" s="148"/>
      <c r="Q15" s="147"/>
      <c r="R15" s="148"/>
    </row>
    <row r="16" spans="1:18" s="11" customFormat="1" ht="16.350000000000001" customHeight="1" thickBot="1" x14ac:dyDescent="0.3">
      <c r="A16" s="18"/>
      <c r="B16" s="93" t="s">
        <v>94</v>
      </c>
      <c r="C16" s="14">
        <f t="shared" si="3"/>
        <v>0</v>
      </c>
      <c r="D16" s="14">
        <f t="shared" si="2"/>
        <v>0</v>
      </c>
      <c r="E16" s="13" t="s">
        <v>21</v>
      </c>
      <c r="F16" s="13" t="s">
        <v>22</v>
      </c>
      <c r="G16" s="89"/>
      <c r="H16" s="90"/>
      <c r="I16" s="89" t="s">
        <v>46</v>
      </c>
      <c r="J16" s="90"/>
      <c r="K16" s="94"/>
      <c r="L16" s="95"/>
      <c r="M16" s="94"/>
      <c r="N16" s="95"/>
      <c r="O16" s="89"/>
      <c r="P16" s="90"/>
      <c r="Q16" s="94"/>
      <c r="R16" s="95"/>
    </row>
    <row r="17" spans="1:23" ht="12.75" customHeight="1" x14ac:dyDescent="0.2">
      <c r="B17" s="5"/>
      <c r="G17" s="225"/>
      <c r="H17" s="225"/>
      <c r="I17" s="225"/>
      <c r="J17" s="225"/>
      <c r="K17" s="225"/>
      <c r="L17" s="225"/>
      <c r="M17" s="225"/>
      <c r="N17" s="225"/>
      <c r="O17" s="5"/>
      <c r="P17" s="5"/>
    </row>
    <row r="18" spans="1:23" s="11" customFormat="1" ht="15.6" customHeight="1" x14ac:dyDescent="0.25">
      <c r="A18" s="226"/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57"/>
      <c r="P18" s="57"/>
      <c r="Q18" s="10"/>
      <c r="R18" s="10"/>
      <c r="S18" s="10"/>
      <c r="T18" s="10"/>
      <c r="U18" s="10"/>
      <c r="V18" s="10"/>
      <c r="W18" s="10"/>
    </row>
    <row r="19" spans="1:23" ht="12.75" customHeight="1" x14ac:dyDescent="0.2">
      <c r="G19" s="225"/>
      <c r="H19" s="225"/>
      <c r="I19" s="225"/>
      <c r="J19" s="225"/>
      <c r="K19" s="225"/>
      <c r="L19" s="225"/>
      <c r="M19" s="225"/>
      <c r="N19" s="225"/>
      <c r="O19" s="5"/>
      <c r="P19" s="5"/>
    </row>
  </sheetData>
  <sheetProtection selectLockedCells="1" selectUnlockedCells="1"/>
  <sortState xmlns:xlrd2="http://schemas.microsoft.com/office/spreadsheetml/2017/richdata2" ref="B7:R12">
    <sortCondition descending="1" ref="D7:D12"/>
  </sortState>
  <mergeCells count="16">
    <mergeCell ref="Q4:R5"/>
    <mergeCell ref="A2:R2"/>
    <mergeCell ref="G17:N17"/>
    <mergeCell ref="A18:N18"/>
    <mergeCell ref="G19:N19"/>
    <mergeCell ref="A4:A6"/>
    <mergeCell ref="B4:B6"/>
    <mergeCell ref="C4:C6"/>
    <mergeCell ref="E4:E6"/>
    <mergeCell ref="F4:F6"/>
    <mergeCell ref="G4:H5"/>
    <mergeCell ref="I4:J5"/>
    <mergeCell ref="K4:L5"/>
    <mergeCell ref="M4:N5"/>
    <mergeCell ref="O4:P5"/>
    <mergeCell ref="D4:D6"/>
  </mergeCells>
  <conditionalFormatting sqref="B7:F16">
    <cfRule type="cellIs" dxfId="3" priority="1" stopIfTrue="1" operator="equal">
      <formula>"-"</formula>
    </cfRule>
  </conditionalFormatting>
  <printOptions horizontalCentered="1"/>
  <pageMargins left="0.19685039370078741" right="0.19685039370078741" top="0.27559055118110237" bottom="0.23622047244094491" header="0.51181102362204722" footer="0.51181102362204722"/>
  <pageSetup paperSize="9" scale="70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2"/>
  <sheetViews>
    <sheetView zoomScaleNormal="100" zoomScaleSheetLayoutView="75" workbookViewId="0">
      <selection activeCell="D22" sqref="D22"/>
    </sheetView>
  </sheetViews>
  <sheetFormatPr defaultRowHeight="12.75" x14ac:dyDescent="0.2"/>
  <cols>
    <col min="1" max="1" width="7.5703125" customWidth="1"/>
    <col min="2" max="2" width="25.5703125" customWidth="1"/>
    <col min="3" max="4" width="13" customWidth="1"/>
    <col min="5" max="5" width="22.85546875" customWidth="1"/>
    <col min="6" max="6" width="20" customWidth="1"/>
    <col min="7" max="18" width="11.140625" customWidth="1"/>
  </cols>
  <sheetData>
    <row r="1" spans="1:18" ht="3" customHeight="1" x14ac:dyDescent="0.25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8" ht="106.5" customHeight="1" x14ac:dyDescent="0.3">
      <c r="A2" s="210" t="s">
        <v>157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</row>
    <row r="3" spans="1:18" ht="12.6" customHeight="1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8" ht="60" customHeight="1" thickBot="1" x14ac:dyDescent="0.25">
      <c r="A4" s="227" t="s">
        <v>0</v>
      </c>
      <c r="B4" s="230" t="s">
        <v>15</v>
      </c>
      <c r="C4" s="222" t="s">
        <v>1</v>
      </c>
      <c r="D4" s="234" t="s">
        <v>150</v>
      </c>
      <c r="E4" s="222" t="s">
        <v>2</v>
      </c>
      <c r="F4" s="222" t="s">
        <v>17</v>
      </c>
      <c r="G4" s="212" t="s">
        <v>83</v>
      </c>
      <c r="H4" s="213"/>
      <c r="I4" s="211" t="s">
        <v>84</v>
      </c>
      <c r="J4" s="211"/>
      <c r="K4" s="211" t="s">
        <v>85</v>
      </c>
      <c r="L4" s="211"/>
      <c r="M4" s="211" t="s">
        <v>86</v>
      </c>
      <c r="N4" s="211"/>
      <c r="O4" s="211" t="s">
        <v>87</v>
      </c>
      <c r="P4" s="211"/>
      <c r="Q4" s="211" t="s">
        <v>88</v>
      </c>
      <c r="R4" s="211"/>
    </row>
    <row r="5" spans="1:18" ht="57.75" customHeight="1" thickBot="1" x14ac:dyDescent="0.25">
      <c r="A5" s="228"/>
      <c r="B5" s="231"/>
      <c r="C5" s="223"/>
      <c r="D5" s="235"/>
      <c r="E5" s="223"/>
      <c r="F5" s="223"/>
      <c r="G5" s="214"/>
      <c r="H5" s="215"/>
      <c r="I5" s="211"/>
      <c r="J5" s="211"/>
      <c r="K5" s="211"/>
      <c r="L5" s="211"/>
      <c r="M5" s="211"/>
      <c r="N5" s="211"/>
      <c r="O5" s="211"/>
      <c r="P5" s="211"/>
      <c r="Q5" s="211"/>
      <c r="R5" s="211"/>
    </row>
    <row r="6" spans="1:18" ht="21" customHeight="1" thickBot="1" x14ac:dyDescent="0.25">
      <c r="A6" s="237"/>
      <c r="B6" s="238"/>
      <c r="C6" s="239"/>
      <c r="D6" s="236"/>
      <c r="E6" s="239"/>
      <c r="F6" s="239"/>
      <c r="G6" s="62" t="s">
        <v>3</v>
      </c>
      <c r="H6" s="63" t="s">
        <v>4</v>
      </c>
      <c r="I6" s="7" t="s">
        <v>3</v>
      </c>
      <c r="J6" s="64" t="s">
        <v>4</v>
      </c>
      <c r="K6" s="6" t="s">
        <v>3</v>
      </c>
      <c r="L6" s="65" t="s">
        <v>4</v>
      </c>
      <c r="M6" s="7" t="s">
        <v>3</v>
      </c>
      <c r="N6" s="64" t="s">
        <v>4</v>
      </c>
      <c r="O6" s="7" t="s">
        <v>3</v>
      </c>
      <c r="P6" s="64" t="s">
        <v>4</v>
      </c>
      <c r="Q6" s="7" t="s">
        <v>3</v>
      </c>
      <c r="R6" s="64" t="s">
        <v>4</v>
      </c>
    </row>
    <row r="7" spans="1:18" s="11" customFormat="1" ht="18" customHeight="1" x14ac:dyDescent="0.25">
      <c r="A7" s="66" t="s">
        <v>5</v>
      </c>
      <c r="B7" s="67" t="s">
        <v>43</v>
      </c>
      <c r="C7" s="68">
        <f t="shared" ref="C7:C15" si="0">SUM(H7,J7,L7,N7,P7,R7)</f>
        <v>117</v>
      </c>
      <c r="D7" s="68">
        <f>SUM(J7,L7,N7,P7,R7)</f>
        <v>105</v>
      </c>
      <c r="E7" s="69" t="s">
        <v>21</v>
      </c>
      <c r="F7" s="70" t="s">
        <v>22</v>
      </c>
      <c r="G7" s="183">
        <v>4</v>
      </c>
      <c r="H7" s="184">
        <v>12</v>
      </c>
      <c r="I7" s="71">
        <v>3</v>
      </c>
      <c r="J7" s="72">
        <v>15</v>
      </c>
      <c r="K7" s="71">
        <v>1</v>
      </c>
      <c r="L7" s="72">
        <v>25</v>
      </c>
      <c r="M7" s="71">
        <v>1</v>
      </c>
      <c r="N7" s="72">
        <v>25</v>
      </c>
      <c r="O7" s="71">
        <v>1</v>
      </c>
      <c r="P7" s="72">
        <v>25</v>
      </c>
      <c r="Q7" s="71">
        <v>3</v>
      </c>
      <c r="R7" s="72">
        <v>15</v>
      </c>
    </row>
    <row r="8" spans="1:18" s="11" customFormat="1" ht="18" customHeight="1" x14ac:dyDescent="0.25">
      <c r="A8" s="73" t="s">
        <v>6</v>
      </c>
      <c r="B8" s="74" t="s">
        <v>44</v>
      </c>
      <c r="C8" s="75">
        <f t="shared" si="0"/>
        <v>116</v>
      </c>
      <c r="D8" s="75">
        <f>SUM(H8,J8,N8,P8,R8)</f>
        <v>101</v>
      </c>
      <c r="E8" s="76" t="s">
        <v>12</v>
      </c>
      <c r="F8" s="77" t="s">
        <v>12</v>
      </c>
      <c r="G8" s="58">
        <v>1</v>
      </c>
      <c r="H8" s="59">
        <v>25</v>
      </c>
      <c r="I8" s="58">
        <v>1</v>
      </c>
      <c r="J8" s="59">
        <v>25</v>
      </c>
      <c r="K8" s="185">
        <v>3</v>
      </c>
      <c r="L8" s="186">
        <v>15</v>
      </c>
      <c r="M8" s="58">
        <v>2</v>
      </c>
      <c r="N8" s="59">
        <v>18</v>
      </c>
      <c r="O8" s="58">
        <v>3</v>
      </c>
      <c r="P8" s="59">
        <v>15</v>
      </c>
      <c r="Q8" s="58">
        <v>2</v>
      </c>
      <c r="R8" s="59">
        <v>18</v>
      </c>
    </row>
    <row r="9" spans="1:18" s="11" customFormat="1" ht="18" customHeight="1" x14ac:dyDescent="0.25">
      <c r="A9" s="73" t="s">
        <v>8</v>
      </c>
      <c r="B9" s="74" t="s">
        <v>50</v>
      </c>
      <c r="C9" s="75">
        <f t="shared" si="0"/>
        <v>85</v>
      </c>
      <c r="D9" s="75">
        <f t="shared" ref="D9:D15" si="1">SUM(H9,J9,L9,N9,P9,R9)</f>
        <v>85</v>
      </c>
      <c r="E9" s="78" t="s">
        <v>7</v>
      </c>
      <c r="F9" s="79" t="s">
        <v>18</v>
      </c>
      <c r="G9" s="181">
        <v>3</v>
      </c>
      <c r="H9" s="182">
        <v>15</v>
      </c>
      <c r="I9" s="116">
        <v>4</v>
      </c>
      <c r="J9" s="117">
        <v>12</v>
      </c>
      <c r="K9" s="116"/>
      <c r="L9" s="117"/>
      <c r="M9" s="116">
        <v>3</v>
      </c>
      <c r="N9" s="117">
        <v>15</v>
      </c>
      <c r="O9" s="116">
        <v>2</v>
      </c>
      <c r="P9" s="117">
        <v>18</v>
      </c>
      <c r="Q9" s="116">
        <v>1</v>
      </c>
      <c r="R9" s="117">
        <v>25</v>
      </c>
    </row>
    <row r="10" spans="1:18" s="11" customFormat="1" ht="18" customHeight="1" x14ac:dyDescent="0.25">
      <c r="A10" s="73" t="s">
        <v>9</v>
      </c>
      <c r="B10" s="74" t="s">
        <v>76</v>
      </c>
      <c r="C10" s="75">
        <f t="shared" si="0"/>
        <v>58</v>
      </c>
      <c r="D10" s="75">
        <f t="shared" si="1"/>
        <v>58</v>
      </c>
      <c r="E10" s="78" t="s">
        <v>77</v>
      </c>
      <c r="F10" s="79" t="s">
        <v>78</v>
      </c>
      <c r="G10" s="58"/>
      <c r="H10" s="59"/>
      <c r="I10" s="58">
        <v>2</v>
      </c>
      <c r="J10" s="59">
        <v>18</v>
      </c>
      <c r="K10" s="58">
        <v>2</v>
      </c>
      <c r="L10" s="59">
        <v>18</v>
      </c>
      <c r="M10" s="58">
        <v>5</v>
      </c>
      <c r="N10" s="59">
        <v>10</v>
      </c>
      <c r="O10" s="58">
        <v>4</v>
      </c>
      <c r="P10" s="59">
        <v>12</v>
      </c>
      <c r="Q10" s="58" t="s">
        <v>46</v>
      </c>
      <c r="R10" s="59"/>
    </row>
    <row r="11" spans="1:18" s="11" customFormat="1" ht="18" customHeight="1" x14ac:dyDescent="0.25">
      <c r="A11" s="123" t="s">
        <v>10</v>
      </c>
      <c r="B11" s="124" t="s">
        <v>55</v>
      </c>
      <c r="C11" s="75">
        <f t="shared" si="0"/>
        <v>40</v>
      </c>
      <c r="D11" s="75">
        <f t="shared" si="1"/>
        <v>40</v>
      </c>
      <c r="E11" s="78" t="s">
        <v>45</v>
      </c>
      <c r="F11" s="79" t="s">
        <v>47</v>
      </c>
      <c r="G11" s="80">
        <v>2</v>
      </c>
      <c r="H11" s="81">
        <v>18</v>
      </c>
      <c r="I11" s="80">
        <v>5</v>
      </c>
      <c r="J11" s="81">
        <v>10</v>
      </c>
      <c r="K11" s="80"/>
      <c r="L11" s="81"/>
      <c r="M11" s="80">
        <v>4</v>
      </c>
      <c r="N11" s="81">
        <v>12</v>
      </c>
      <c r="O11" s="80"/>
      <c r="P11" s="81"/>
      <c r="Q11" s="80"/>
      <c r="R11" s="81"/>
    </row>
    <row r="12" spans="1:18" s="11" customFormat="1" ht="18" customHeight="1" x14ac:dyDescent="0.25">
      <c r="A12" s="73" t="s">
        <v>11</v>
      </c>
      <c r="B12" s="153" t="s">
        <v>160</v>
      </c>
      <c r="C12" s="75">
        <f t="shared" si="0"/>
        <v>20</v>
      </c>
      <c r="D12" s="75">
        <f t="shared" si="1"/>
        <v>20</v>
      </c>
      <c r="E12" s="154" t="s">
        <v>152</v>
      </c>
      <c r="F12" s="146" t="s">
        <v>152</v>
      </c>
      <c r="G12" s="149"/>
      <c r="H12" s="150"/>
      <c r="I12" s="149"/>
      <c r="J12" s="150"/>
      <c r="K12" s="149"/>
      <c r="L12" s="150"/>
      <c r="M12" s="149"/>
      <c r="N12" s="150"/>
      <c r="O12" s="149">
        <v>5</v>
      </c>
      <c r="P12" s="150">
        <v>10</v>
      </c>
      <c r="Q12" s="149">
        <v>5</v>
      </c>
      <c r="R12" s="150">
        <v>10</v>
      </c>
    </row>
    <row r="13" spans="1:18" s="11" customFormat="1" ht="18" customHeight="1" x14ac:dyDescent="0.25">
      <c r="A13" s="73" t="s">
        <v>14</v>
      </c>
      <c r="B13" s="176" t="s">
        <v>90</v>
      </c>
      <c r="C13" s="75">
        <f t="shared" si="0"/>
        <v>14</v>
      </c>
      <c r="D13" s="75">
        <f t="shared" si="1"/>
        <v>14</v>
      </c>
      <c r="E13" s="177" t="s">
        <v>7</v>
      </c>
      <c r="F13" s="178" t="s">
        <v>18</v>
      </c>
      <c r="G13" s="196"/>
      <c r="H13" s="197"/>
      <c r="I13" s="179">
        <v>7</v>
      </c>
      <c r="J13" s="180">
        <v>6</v>
      </c>
      <c r="K13" s="179"/>
      <c r="L13" s="180"/>
      <c r="M13" s="179"/>
      <c r="N13" s="180"/>
      <c r="O13" s="179">
        <v>6</v>
      </c>
      <c r="P13" s="180">
        <v>8</v>
      </c>
      <c r="Q13" s="179"/>
      <c r="R13" s="180"/>
    </row>
    <row r="14" spans="1:18" s="11" customFormat="1" ht="18" customHeight="1" x14ac:dyDescent="0.25">
      <c r="A14" s="73" t="s">
        <v>20</v>
      </c>
      <c r="B14" s="176" t="s">
        <v>71</v>
      </c>
      <c r="C14" s="75">
        <f t="shared" si="0"/>
        <v>12</v>
      </c>
      <c r="D14" s="75">
        <f t="shared" si="1"/>
        <v>12</v>
      </c>
      <c r="E14" s="177" t="s">
        <v>7</v>
      </c>
      <c r="F14" s="178" t="s">
        <v>18</v>
      </c>
      <c r="G14" s="196"/>
      <c r="H14" s="197"/>
      <c r="I14" s="179"/>
      <c r="J14" s="180"/>
      <c r="K14" s="179"/>
      <c r="L14" s="180"/>
      <c r="M14" s="179"/>
      <c r="N14" s="180"/>
      <c r="O14" s="179"/>
      <c r="P14" s="180"/>
      <c r="Q14" s="179">
        <v>4</v>
      </c>
      <c r="R14" s="180">
        <v>12</v>
      </c>
    </row>
    <row r="15" spans="1:18" s="11" customFormat="1" ht="18" customHeight="1" x14ac:dyDescent="0.25">
      <c r="A15" s="123" t="s">
        <v>24</v>
      </c>
      <c r="B15" s="153" t="s">
        <v>128</v>
      </c>
      <c r="C15" s="75">
        <f t="shared" si="0"/>
        <v>12</v>
      </c>
      <c r="D15" s="75">
        <f t="shared" si="1"/>
        <v>12</v>
      </c>
      <c r="E15" s="154" t="s">
        <v>7</v>
      </c>
      <c r="F15" s="146" t="s">
        <v>18</v>
      </c>
      <c r="G15" s="149"/>
      <c r="H15" s="150"/>
      <c r="I15" s="149"/>
      <c r="J15" s="150"/>
      <c r="K15" s="149">
        <v>4</v>
      </c>
      <c r="L15" s="150">
        <v>12</v>
      </c>
      <c r="M15" s="149"/>
      <c r="N15" s="150"/>
      <c r="O15" s="149"/>
      <c r="P15" s="150"/>
      <c r="Q15" s="149"/>
      <c r="R15" s="150"/>
    </row>
    <row r="16" spans="1:18" s="11" customFormat="1" ht="18" customHeight="1" x14ac:dyDescent="0.25">
      <c r="A16" s="73" t="s">
        <v>25</v>
      </c>
      <c r="B16" s="153" t="s">
        <v>129</v>
      </c>
      <c r="C16" s="75">
        <f t="shared" ref="C16:C18" si="2">SUM(H16,J16,L16,N16,P16,R16)</f>
        <v>10</v>
      </c>
      <c r="D16" s="75">
        <f t="shared" ref="D16:D19" si="3">SUM(H16,J16,L16,N16,P16,R16)</f>
        <v>10</v>
      </c>
      <c r="E16" s="154" t="s">
        <v>13</v>
      </c>
      <c r="F16" s="146" t="s">
        <v>23</v>
      </c>
      <c r="G16" s="149"/>
      <c r="H16" s="150"/>
      <c r="I16" s="149"/>
      <c r="J16" s="150"/>
      <c r="K16" s="149">
        <v>5</v>
      </c>
      <c r="L16" s="150">
        <v>10</v>
      </c>
      <c r="M16" s="149"/>
      <c r="N16" s="150"/>
      <c r="O16" s="149"/>
      <c r="P16" s="150"/>
      <c r="Q16" s="149"/>
      <c r="R16" s="150"/>
    </row>
    <row r="17" spans="1:23" s="11" customFormat="1" ht="18" customHeight="1" x14ac:dyDescent="0.25">
      <c r="A17" s="73" t="s">
        <v>26</v>
      </c>
      <c r="B17" s="124" t="s">
        <v>133</v>
      </c>
      <c r="C17" s="75">
        <f t="shared" si="2"/>
        <v>8</v>
      </c>
      <c r="D17" s="75">
        <f t="shared" si="3"/>
        <v>8</v>
      </c>
      <c r="E17" s="78" t="s">
        <v>45</v>
      </c>
      <c r="F17" s="79" t="s">
        <v>134</v>
      </c>
      <c r="G17" s="80"/>
      <c r="H17" s="81"/>
      <c r="I17" s="80"/>
      <c r="J17" s="81"/>
      <c r="K17" s="80">
        <v>6</v>
      </c>
      <c r="L17" s="81">
        <v>8</v>
      </c>
      <c r="M17" s="80"/>
      <c r="N17" s="81"/>
      <c r="O17" s="80"/>
      <c r="P17" s="81"/>
      <c r="Q17" s="80"/>
      <c r="R17" s="81"/>
    </row>
    <row r="18" spans="1:23" s="11" customFormat="1" ht="18" customHeight="1" x14ac:dyDescent="0.25">
      <c r="A18" s="73" t="s">
        <v>27</v>
      </c>
      <c r="B18" s="124" t="s">
        <v>89</v>
      </c>
      <c r="C18" s="75">
        <f t="shared" si="2"/>
        <v>8</v>
      </c>
      <c r="D18" s="75">
        <f t="shared" si="3"/>
        <v>8</v>
      </c>
      <c r="E18" s="78" t="s">
        <v>12</v>
      </c>
      <c r="F18" s="79" t="s">
        <v>12</v>
      </c>
      <c r="G18" s="125"/>
      <c r="H18" s="126"/>
      <c r="I18" s="80">
        <v>6</v>
      </c>
      <c r="J18" s="81">
        <v>8</v>
      </c>
      <c r="K18" s="80"/>
      <c r="L18" s="81"/>
      <c r="M18" s="80"/>
      <c r="N18" s="81"/>
      <c r="O18" s="80"/>
      <c r="P18" s="81"/>
      <c r="Q18" s="80"/>
      <c r="R18" s="81"/>
    </row>
    <row r="19" spans="1:23" s="11" customFormat="1" ht="18" customHeight="1" thickBot="1" x14ac:dyDescent="0.3">
      <c r="A19" s="82"/>
      <c r="B19" s="13" t="s">
        <v>91</v>
      </c>
      <c r="C19" s="14">
        <f t="shared" ref="C19" si="4">SUM(H19,J19,L19,N19,P19,R19)</f>
        <v>0</v>
      </c>
      <c r="D19" s="14">
        <f t="shared" si="3"/>
        <v>0</v>
      </c>
      <c r="E19" s="13" t="s">
        <v>12</v>
      </c>
      <c r="F19" s="13" t="s">
        <v>12</v>
      </c>
      <c r="G19" s="60"/>
      <c r="H19" s="61"/>
      <c r="I19" s="83" t="s">
        <v>46</v>
      </c>
      <c r="J19" s="84"/>
      <c r="K19" s="83"/>
      <c r="L19" s="84"/>
      <c r="M19" s="83"/>
      <c r="N19" s="84"/>
      <c r="O19" s="83"/>
      <c r="P19" s="84"/>
      <c r="Q19" s="83"/>
      <c r="R19" s="84"/>
    </row>
    <row r="20" spans="1:23" ht="12.75" customHeight="1" x14ac:dyDescent="0.2">
      <c r="B20" s="5"/>
      <c r="G20" s="225"/>
      <c r="H20" s="225"/>
      <c r="I20" s="225"/>
      <c r="J20" s="225"/>
      <c r="K20" s="225"/>
      <c r="L20" s="225"/>
      <c r="M20" s="225"/>
      <c r="N20" s="225"/>
      <c r="O20" s="5"/>
      <c r="P20" s="5"/>
    </row>
    <row r="21" spans="1:23" s="11" customFormat="1" ht="15.6" customHeight="1" x14ac:dyDescent="0.25">
      <c r="A21" s="226"/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57"/>
      <c r="P21" s="57"/>
      <c r="Q21" s="10"/>
      <c r="R21" s="10"/>
      <c r="S21" s="10"/>
      <c r="T21" s="10"/>
      <c r="U21" s="10"/>
      <c r="V21" s="10"/>
      <c r="W21" s="10"/>
    </row>
    <row r="22" spans="1:23" ht="12.75" customHeight="1" x14ac:dyDescent="0.2">
      <c r="G22" s="225"/>
      <c r="H22" s="225"/>
      <c r="I22" s="225"/>
      <c r="J22" s="225"/>
      <c r="K22" s="225"/>
      <c r="L22" s="225"/>
      <c r="M22" s="225"/>
      <c r="N22" s="225"/>
      <c r="O22" s="5"/>
      <c r="P22" s="5"/>
    </row>
  </sheetData>
  <sheetProtection selectLockedCells="1" selectUnlockedCells="1"/>
  <sortState xmlns:xlrd2="http://schemas.microsoft.com/office/spreadsheetml/2017/richdata2" ref="B7:R15">
    <sortCondition descending="1" ref="D7:D15"/>
  </sortState>
  <mergeCells count="16">
    <mergeCell ref="Q4:R5"/>
    <mergeCell ref="A2:R2"/>
    <mergeCell ref="G22:N22"/>
    <mergeCell ref="A4:A6"/>
    <mergeCell ref="B4:B6"/>
    <mergeCell ref="C4:C6"/>
    <mergeCell ref="E4:E6"/>
    <mergeCell ref="G4:H5"/>
    <mergeCell ref="I4:J5"/>
    <mergeCell ref="G20:N20"/>
    <mergeCell ref="A21:N21"/>
    <mergeCell ref="K4:L5"/>
    <mergeCell ref="F4:F6"/>
    <mergeCell ref="M4:N5"/>
    <mergeCell ref="O4:P5"/>
    <mergeCell ref="D4:D6"/>
  </mergeCells>
  <conditionalFormatting sqref="B7:F19">
    <cfRule type="cellIs" dxfId="2" priority="1" stopIfTrue="1" operator="equal">
      <formula>"-"</formula>
    </cfRule>
  </conditionalFormatting>
  <printOptions horizontalCentered="1"/>
  <pageMargins left="0.19685039370078741" right="0.19685039370078741" top="0.27559055118110237" bottom="0.23622047244094491" header="0.51181102362204722" footer="0.51181102362204722"/>
  <pageSetup paperSize="9" scale="70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3"/>
  <sheetViews>
    <sheetView zoomScaleNormal="100" zoomScaleSheetLayoutView="75" workbookViewId="0">
      <selection activeCell="I24" sqref="I24"/>
    </sheetView>
  </sheetViews>
  <sheetFormatPr defaultRowHeight="12.75" x14ac:dyDescent="0.2"/>
  <cols>
    <col min="1" max="1" width="7.5703125" customWidth="1"/>
    <col min="2" max="2" width="26.5703125" customWidth="1"/>
    <col min="3" max="4" width="12.5703125" customWidth="1"/>
    <col min="5" max="5" width="22.140625" customWidth="1"/>
    <col min="6" max="6" width="19" customWidth="1"/>
    <col min="7" max="18" width="11.5703125" customWidth="1"/>
  </cols>
  <sheetData>
    <row r="1" spans="1:18" ht="3" customHeight="1" x14ac:dyDescent="0.25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8" ht="106.5" customHeight="1" x14ac:dyDescent="0.3">
      <c r="A2" s="210" t="s">
        <v>156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</row>
    <row r="3" spans="1:18" ht="11.85" customHeight="1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8" ht="60" customHeight="1" thickBot="1" x14ac:dyDescent="0.25">
      <c r="A4" s="227" t="s">
        <v>0</v>
      </c>
      <c r="B4" s="230" t="s">
        <v>16</v>
      </c>
      <c r="C4" s="222" t="s">
        <v>1</v>
      </c>
      <c r="D4" s="234" t="s">
        <v>150</v>
      </c>
      <c r="E4" s="222" t="s">
        <v>2</v>
      </c>
      <c r="F4" s="222" t="s">
        <v>17</v>
      </c>
      <c r="G4" s="212" t="s">
        <v>83</v>
      </c>
      <c r="H4" s="213"/>
      <c r="I4" s="211" t="s">
        <v>84</v>
      </c>
      <c r="J4" s="211"/>
      <c r="K4" s="211" t="s">
        <v>85</v>
      </c>
      <c r="L4" s="211"/>
      <c r="M4" s="211" t="s">
        <v>86</v>
      </c>
      <c r="N4" s="211"/>
      <c r="O4" s="211" t="s">
        <v>87</v>
      </c>
      <c r="P4" s="211"/>
      <c r="Q4" s="211" t="s">
        <v>88</v>
      </c>
      <c r="R4" s="211"/>
    </row>
    <row r="5" spans="1:18" ht="57.75" customHeight="1" thickBot="1" x14ac:dyDescent="0.25">
      <c r="A5" s="228"/>
      <c r="B5" s="231"/>
      <c r="C5" s="223"/>
      <c r="D5" s="235"/>
      <c r="E5" s="223"/>
      <c r="F5" s="223"/>
      <c r="G5" s="214"/>
      <c r="H5" s="215"/>
      <c r="I5" s="211"/>
      <c r="J5" s="211"/>
      <c r="K5" s="211"/>
      <c r="L5" s="211"/>
      <c r="M5" s="211"/>
      <c r="N5" s="211"/>
      <c r="O5" s="211"/>
      <c r="P5" s="211"/>
      <c r="Q5" s="211"/>
      <c r="R5" s="211"/>
    </row>
    <row r="6" spans="1:18" ht="21" customHeight="1" thickBot="1" x14ac:dyDescent="0.25">
      <c r="A6" s="229"/>
      <c r="B6" s="232"/>
      <c r="C6" s="239"/>
      <c r="D6" s="236"/>
      <c r="E6" s="233"/>
      <c r="F6" s="233"/>
      <c r="G6" s="37" t="s">
        <v>3</v>
      </c>
      <c r="H6" s="36" t="s">
        <v>4</v>
      </c>
      <c r="I6" s="7" t="s">
        <v>3</v>
      </c>
      <c r="J6" s="8" t="s">
        <v>4</v>
      </c>
      <c r="K6" s="6" t="s">
        <v>3</v>
      </c>
      <c r="L6" s="9" t="s">
        <v>4</v>
      </c>
      <c r="M6" s="7" t="s">
        <v>3</v>
      </c>
      <c r="N6" s="8" t="s">
        <v>4</v>
      </c>
      <c r="O6" s="7" t="s">
        <v>3</v>
      </c>
      <c r="P6" s="8" t="s">
        <v>4</v>
      </c>
      <c r="Q6" s="7" t="s">
        <v>3</v>
      </c>
      <c r="R6" s="8" t="s">
        <v>4</v>
      </c>
    </row>
    <row r="7" spans="1:18" s="11" customFormat="1" ht="16.350000000000001" customHeight="1" x14ac:dyDescent="0.25">
      <c r="A7" s="103" t="s">
        <v>5</v>
      </c>
      <c r="B7" s="104" t="s">
        <v>82</v>
      </c>
      <c r="C7" s="163">
        <f t="shared" ref="C7:C24" si="0">SUM(H7,J7,L7,N7,P7,R7)</f>
        <v>100</v>
      </c>
      <c r="D7" s="105">
        <f>SUM(H7,J7,N7,P7,R7)</f>
        <v>96</v>
      </c>
      <c r="E7" s="70" t="s">
        <v>56</v>
      </c>
      <c r="F7" s="70" t="s">
        <v>57</v>
      </c>
      <c r="G7" s="71">
        <v>1</v>
      </c>
      <c r="H7" s="72">
        <v>25</v>
      </c>
      <c r="I7" s="71">
        <v>1</v>
      </c>
      <c r="J7" s="72">
        <v>25</v>
      </c>
      <c r="K7" s="169">
        <v>8</v>
      </c>
      <c r="L7" s="170">
        <v>4</v>
      </c>
      <c r="M7" s="106">
        <v>5</v>
      </c>
      <c r="N7" s="107">
        <v>10</v>
      </c>
      <c r="O7" s="106">
        <v>2</v>
      </c>
      <c r="P7" s="107">
        <v>18</v>
      </c>
      <c r="Q7" s="106">
        <v>2</v>
      </c>
      <c r="R7" s="107">
        <v>18</v>
      </c>
    </row>
    <row r="8" spans="1:18" s="11" customFormat="1" ht="16.350000000000001" customHeight="1" x14ac:dyDescent="0.25">
      <c r="A8" s="108" t="s">
        <v>6</v>
      </c>
      <c r="B8" s="101" t="s">
        <v>64</v>
      </c>
      <c r="C8" s="164">
        <f t="shared" si="0"/>
        <v>104</v>
      </c>
      <c r="D8" s="102">
        <f>SUM(J8,L8,N8,P8,R8)</f>
        <v>92</v>
      </c>
      <c r="E8" s="25" t="s">
        <v>62</v>
      </c>
      <c r="F8" s="25" t="s">
        <v>65</v>
      </c>
      <c r="G8" s="171">
        <v>4</v>
      </c>
      <c r="H8" s="172">
        <v>12</v>
      </c>
      <c r="I8" s="109">
        <v>4</v>
      </c>
      <c r="J8" s="110">
        <v>12</v>
      </c>
      <c r="K8" s="109">
        <v>3</v>
      </c>
      <c r="L8" s="110">
        <v>15</v>
      </c>
      <c r="M8" s="109">
        <v>1</v>
      </c>
      <c r="N8" s="110">
        <v>25</v>
      </c>
      <c r="O8" s="111">
        <v>3</v>
      </c>
      <c r="P8" s="112">
        <v>15</v>
      </c>
      <c r="Q8" s="111">
        <v>1</v>
      </c>
      <c r="R8" s="112">
        <v>25</v>
      </c>
    </row>
    <row r="9" spans="1:18" s="11" customFormat="1" ht="16.350000000000001" customHeight="1" x14ac:dyDescent="0.25">
      <c r="A9" s="108" t="s">
        <v>8</v>
      </c>
      <c r="B9" s="101" t="s">
        <v>40</v>
      </c>
      <c r="C9" s="164">
        <f t="shared" si="0"/>
        <v>95</v>
      </c>
      <c r="D9" s="102">
        <f>SUM(J9,L9,N9,P9,R9)</f>
        <v>91</v>
      </c>
      <c r="E9" s="25" t="s">
        <v>12</v>
      </c>
      <c r="F9" s="25" t="s">
        <v>41</v>
      </c>
      <c r="G9" s="171">
        <v>8</v>
      </c>
      <c r="H9" s="172">
        <v>4</v>
      </c>
      <c r="I9" s="109">
        <v>3</v>
      </c>
      <c r="J9" s="110">
        <v>15</v>
      </c>
      <c r="K9" s="38">
        <v>2</v>
      </c>
      <c r="L9" s="39">
        <v>18</v>
      </c>
      <c r="M9" s="38">
        <v>2</v>
      </c>
      <c r="N9" s="39">
        <v>18</v>
      </c>
      <c r="O9" s="113">
        <v>1</v>
      </c>
      <c r="P9" s="114">
        <v>25</v>
      </c>
      <c r="Q9" s="113">
        <v>3</v>
      </c>
      <c r="R9" s="114">
        <v>15</v>
      </c>
    </row>
    <row r="10" spans="1:18" s="11" customFormat="1" ht="16.350000000000001" customHeight="1" x14ac:dyDescent="0.25">
      <c r="A10" s="27" t="s">
        <v>9</v>
      </c>
      <c r="B10" s="15" t="s">
        <v>61</v>
      </c>
      <c r="C10" s="164">
        <f t="shared" si="0"/>
        <v>69</v>
      </c>
      <c r="D10" s="28">
        <f>SUM(H10,J10,N10,P10,R10)</f>
        <v>68</v>
      </c>
      <c r="E10" s="25" t="s">
        <v>62</v>
      </c>
      <c r="F10" s="25" t="s">
        <v>63</v>
      </c>
      <c r="G10" s="58">
        <v>3</v>
      </c>
      <c r="H10" s="59">
        <v>15</v>
      </c>
      <c r="I10" s="58">
        <v>2</v>
      </c>
      <c r="J10" s="59">
        <v>18</v>
      </c>
      <c r="K10" s="173">
        <v>10</v>
      </c>
      <c r="L10" s="174">
        <v>1</v>
      </c>
      <c r="M10" s="32">
        <v>3</v>
      </c>
      <c r="N10" s="33">
        <v>15</v>
      </c>
      <c r="O10" s="29">
        <v>6</v>
      </c>
      <c r="P10" s="23">
        <v>8</v>
      </c>
      <c r="Q10" s="29">
        <v>4</v>
      </c>
      <c r="R10" s="23">
        <v>12</v>
      </c>
    </row>
    <row r="11" spans="1:18" s="11" customFormat="1" ht="16.350000000000001" customHeight="1" x14ac:dyDescent="0.25">
      <c r="A11" s="27" t="s">
        <v>10</v>
      </c>
      <c r="B11" s="15" t="s">
        <v>58</v>
      </c>
      <c r="C11" s="164">
        <f t="shared" si="0"/>
        <v>43</v>
      </c>
      <c r="D11" s="28">
        <f>SUM(H11,L11,R11)</f>
        <v>43</v>
      </c>
      <c r="E11" s="25" t="s">
        <v>59</v>
      </c>
      <c r="F11" s="25" t="s">
        <v>60</v>
      </c>
      <c r="G11" s="58">
        <v>2</v>
      </c>
      <c r="H11" s="59">
        <v>18</v>
      </c>
      <c r="I11" s="58" t="s">
        <v>46</v>
      </c>
      <c r="J11" s="59"/>
      <c r="K11" s="32">
        <v>1</v>
      </c>
      <c r="L11" s="33">
        <v>25</v>
      </c>
      <c r="M11" s="32"/>
      <c r="N11" s="33"/>
      <c r="O11" s="29" t="s">
        <v>46</v>
      </c>
      <c r="P11" s="20"/>
      <c r="Q11" s="29" t="s">
        <v>46</v>
      </c>
      <c r="R11" s="20"/>
    </row>
    <row r="12" spans="1:18" s="11" customFormat="1" ht="16.350000000000001" customHeight="1" x14ac:dyDescent="0.25">
      <c r="A12" s="108" t="s">
        <v>11</v>
      </c>
      <c r="B12" s="129" t="s">
        <v>70</v>
      </c>
      <c r="C12" s="164">
        <f t="shared" si="0"/>
        <v>21</v>
      </c>
      <c r="D12" s="28">
        <f t="shared" ref="D12:D24" si="1">SUM(H12,J12,L12,N12,P12,R12)</f>
        <v>21</v>
      </c>
      <c r="E12" s="25" t="s">
        <v>12</v>
      </c>
      <c r="F12" s="25" t="s">
        <v>12</v>
      </c>
      <c r="G12" s="151">
        <v>10</v>
      </c>
      <c r="H12" s="152">
        <v>1</v>
      </c>
      <c r="I12" s="151">
        <v>6</v>
      </c>
      <c r="J12" s="152">
        <v>8</v>
      </c>
      <c r="K12" s="29">
        <v>11</v>
      </c>
      <c r="L12" s="23">
        <v>0</v>
      </c>
      <c r="M12" s="29">
        <v>4</v>
      </c>
      <c r="N12" s="23">
        <v>12</v>
      </c>
      <c r="O12" s="173" t="s">
        <v>46</v>
      </c>
      <c r="P12" s="175"/>
      <c r="Q12" s="29" t="s">
        <v>46</v>
      </c>
      <c r="R12" s="20"/>
    </row>
    <row r="13" spans="1:18" s="11" customFormat="1" ht="16.350000000000001" customHeight="1" x14ac:dyDescent="0.25">
      <c r="A13" s="108" t="s">
        <v>14</v>
      </c>
      <c r="B13" s="101" t="s">
        <v>96</v>
      </c>
      <c r="C13" s="164">
        <f t="shared" si="0"/>
        <v>20</v>
      </c>
      <c r="D13" s="28">
        <f t="shared" si="1"/>
        <v>20</v>
      </c>
      <c r="E13" s="25" t="s">
        <v>13</v>
      </c>
      <c r="F13" s="25" t="s">
        <v>97</v>
      </c>
      <c r="G13" s="151"/>
      <c r="H13" s="152"/>
      <c r="I13" s="151">
        <v>7</v>
      </c>
      <c r="J13" s="152">
        <v>6</v>
      </c>
      <c r="K13" s="29">
        <v>7</v>
      </c>
      <c r="L13" s="23">
        <v>6</v>
      </c>
      <c r="M13" s="29"/>
      <c r="N13" s="23"/>
      <c r="O13" s="29" t="s">
        <v>46</v>
      </c>
      <c r="P13" s="20"/>
      <c r="Q13" s="29">
        <v>6</v>
      </c>
      <c r="R13" s="23">
        <v>8</v>
      </c>
    </row>
    <row r="14" spans="1:18" s="11" customFormat="1" ht="16.350000000000001" customHeight="1" x14ac:dyDescent="0.25">
      <c r="A14" s="108" t="s">
        <v>20</v>
      </c>
      <c r="B14" s="129" t="s">
        <v>122</v>
      </c>
      <c r="C14" s="164">
        <f t="shared" si="0"/>
        <v>18</v>
      </c>
      <c r="D14" s="130">
        <f t="shared" si="1"/>
        <v>18</v>
      </c>
      <c r="E14" s="25" t="s">
        <v>123</v>
      </c>
      <c r="F14" s="25" t="s">
        <v>124</v>
      </c>
      <c r="G14" s="158"/>
      <c r="H14" s="159"/>
      <c r="I14" s="158"/>
      <c r="J14" s="159"/>
      <c r="K14" s="32">
        <v>5</v>
      </c>
      <c r="L14" s="33">
        <v>10</v>
      </c>
      <c r="M14" s="32">
        <v>6</v>
      </c>
      <c r="N14" s="33">
        <v>8</v>
      </c>
      <c r="O14" s="19"/>
      <c r="P14" s="20"/>
      <c r="Q14" s="19"/>
      <c r="R14" s="20"/>
    </row>
    <row r="15" spans="1:18" s="11" customFormat="1" ht="16.350000000000001" customHeight="1" x14ac:dyDescent="0.25">
      <c r="A15" s="108" t="s">
        <v>24</v>
      </c>
      <c r="B15" s="15" t="s">
        <v>98</v>
      </c>
      <c r="C15" s="164">
        <f t="shared" si="0"/>
        <v>14</v>
      </c>
      <c r="D15" s="28">
        <f t="shared" si="1"/>
        <v>14</v>
      </c>
      <c r="E15" s="77" t="s">
        <v>12</v>
      </c>
      <c r="F15" s="77" t="s">
        <v>12</v>
      </c>
      <c r="G15" s="58"/>
      <c r="H15" s="59"/>
      <c r="I15" s="58">
        <v>8</v>
      </c>
      <c r="J15" s="59">
        <v>4</v>
      </c>
      <c r="K15" s="29"/>
      <c r="L15" s="23"/>
      <c r="M15" s="29"/>
      <c r="N15" s="23"/>
      <c r="O15" s="19"/>
      <c r="P15" s="20"/>
      <c r="Q15" s="29">
        <v>5</v>
      </c>
      <c r="R15" s="23">
        <v>10</v>
      </c>
    </row>
    <row r="16" spans="1:18" s="11" customFormat="1" ht="16.350000000000001" customHeight="1" x14ac:dyDescent="0.25">
      <c r="A16" s="27" t="s">
        <v>25</v>
      </c>
      <c r="B16" s="115" t="s">
        <v>73</v>
      </c>
      <c r="C16" s="164">
        <f t="shared" si="0"/>
        <v>14</v>
      </c>
      <c r="D16" s="28">
        <f t="shared" si="1"/>
        <v>14</v>
      </c>
      <c r="E16" s="77" t="s">
        <v>19</v>
      </c>
      <c r="F16" s="77" t="s">
        <v>19</v>
      </c>
      <c r="G16" s="87" t="s">
        <v>46</v>
      </c>
      <c r="H16" s="88"/>
      <c r="I16" s="87" t="s">
        <v>46</v>
      </c>
      <c r="J16" s="88"/>
      <c r="K16" s="160">
        <v>6</v>
      </c>
      <c r="L16" s="161">
        <v>8</v>
      </c>
      <c r="M16" s="160"/>
      <c r="N16" s="161"/>
      <c r="O16" s="118"/>
      <c r="P16" s="119"/>
      <c r="Q16" s="160">
        <v>7</v>
      </c>
      <c r="R16" s="161">
        <v>6</v>
      </c>
    </row>
    <row r="17" spans="1:18" s="11" customFormat="1" ht="16.350000000000001" customHeight="1" x14ac:dyDescent="0.25">
      <c r="A17" s="27" t="s">
        <v>26</v>
      </c>
      <c r="B17" s="129" t="s">
        <v>99</v>
      </c>
      <c r="C17" s="164">
        <f t="shared" si="0"/>
        <v>14</v>
      </c>
      <c r="D17" s="130">
        <f t="shared" si="1"/>
        <v>14</v>
      </c>
      <c r="E17" s="77" t="s">
        <v>19</v>
      </c>
      <c r="F17" s="77" t="s">
        <v>19</v>
      </c>
      <c r="G17" s="158"/>
      <c r="H17" s="159"/>
      <c r="I17" s="158">
        <v>9</v>
      </c>
      <c r="J17" s="159">
        <v>2</v>
      </c>
      <c r="K17" s="166">
        <v>12</v>
      </c>
      <c r="L17" s="167">
        <v>0</v>
      </c>
      <c r="M17" s="166">
        <v>7</v>
      </c>
      <c r="N17" s="167">
        <v>6</v>
      </c>
      <c r="O17" s="166">
        <v>7</v>
      </c>
      <c r="P17" s="167">
        <v>6</v>
      </c>
      <c r="Q17" s="166" t="s">
        <v>46</v>
      </c>
      <c r="R17" s="168"/>
    </row>
    <row r="18" spans="1:18" s="11" customFormat="1" ht="16.350000000000001" customHeight="1" x14ac:dyDescent="0.25">
      <c r="A18" s="27" t="s">
        <v>27</v>
      </c>
      <c r="B18" s="15" t="s">
        <v>151</v>
      </c>
      <c r="C18" s="164">
        <f t="shared" si="0"/>
        <v>12</v>
      </c>
      <c r="D18" s="28">
        <f t="shared" si="1"/>
        <v>12</v>
      </c>
      <c r="E18" s="77" t="s">
        <v>56</v>
      </c>
      <c r="F18" s="77" t="s">
        <v>57</v>
      </c>
      <c r="G18" s="58"/>
      <c r="H18" s="59"/>
      <c r="I18" s="58"/>
      <c r="J18" s="59"/>
      <c r="K18" s="116"/>
      <c r="L18" s="117"/>
      <c r="M18" s="116"/>
      <c r="N18" s="117"/>
      <c r="O18" s="160">
        <v>4</v>
      </c>
      <c r="P18" s="161">
        <v>12</v>
      </c>
      <c r="Q18" s="160" t="s">
        <v>46</v>
      </c>
      <c r="R18" s="119"/>
    </row>
    <row r="19" spans="1:18" s="11" customFormat="1" ht="16.350000000000001" customHeight="1" x14ac:dyDescent="0.25">
      <c r="A19" s="108" t="s">
        <v>28</v>
      </c>
      <c r="B19" s="101" t="s">
        <v>50</v>
      </c>
      <c r="C19" s="164">
        <f t="shared" si="0"/>
        <v>12</v>
      </c>
      <c r="D19" s="28">
        <f t="shared" si="1"/>
        <v>12</v>
      </c>
      <c r="E19" s="25" t="s">
        <v>7</v>
      </c>
      <c r="F19" s="25" t="s">
        <v>18</v>
      </c>
      <c r="G19" s="80"/>
      <c r="H19" s="81"/>
      <c r="I19" s="80"/>
      <c r="J19" s="81"/>
      <c r="K19" s="80">
        <v>4</v>
      </c>
      <c r="L19" s="81">
        <v>12</v>
      </c>
      <c r="M19" s="80"/>
      <c r="N19" s="81"/>
      <c r="O19" s="97"/>
      <c r="P19" s="98"/>
      <c r="Q19" s="97"/>
      <c r="R19" s="98"/>
    </row>
    <row r="20" spans="1:18" s="11" customFormat="1" ht="16.350000000000001" customHeight="1" x14ac:dyDescent="0.25">
      <c r="A20" s="108" t="s">
        <v>29</v>
      </c>
      <c r="B20" s="101" t="s">
        <v>74</v>
      </c>
      <c r="C20" s="164">
        <f t="shared" si="0"/>
        <v>10</v>
      </c>
      <c r="D20" s="28">
        <f t="shared" si="1"/>
        <v>10</v>
      </c>
      <c r="E20" s="25" t="s">
        <v>13</v>
      </c>
      <c r="F20" s="25" t="s">
        <v>75</v>
      </c>
      <c r="G20" s="80"/>
      <c r="H20" s="81"/>
      <c r="I20" s="80"/>
      <c r="J20" s="81"/>
      <c r="K20" s="99"/>
      <c r="L20" s="100"/>
      <c r="M20" s="99"/>
      <c r="N20" s="100"/>
      <c r="O20" s="99">
        <v>5</v>
      </c>
      <c r="P20" s="100">
        <v>10</v>
      </c>
      <c r="Q20" s="97"/>
      <c r="R20" s="98"/>
    </row>
    <row r="21" spans="1:18" s="11" customFormat="1" ht="16.350000000000001" customHeight="1" x14ac:dyDescent="0.25">
      <c r="A21" s="108" t="s">
        <v>30</v>
      </c>
      <c r="B21" s="101" t="s">
        <v>95</v>
      </c>
      <c r="C21" s="164">
        <f t="shared" si="0"/>
        <v>10</v>
      </c>
      <c r="D21" s="28">
        <f t="shared" si="1"/>
        <v>10</v>
      </c>
      <c r="E21" s="25" t="s">
        <v>19</v>
      </c>
      <c r="F21" s="25" t="s">
        <v>19</v>
      </c>
      <c r="G21" s="80"/>
      <c r="H21" s="81"/>
      <c r="I21" s="80">
        <v>5</v>
      </c>
      <c r="J21" s="81">
        <v>10</v>
      </c>
      <c r="K21" s="80"/>
      <c r="L21" s="81"/>
      <c r="M21" s="80"/>
      <c r="N21" s="81"/>
      <c r="O21" s="97"/>
      <c r="P21" s="98"/>
      <c r="Q21" s="97"/>
      <c r="R21" s="98"/>
    </row>
    <row r="22" spans="1:18" s="11" customFormat="1" ht="16.350000000000001" customHeight="1" x14ac:dyDescent="0.25">
      <c r="A22" s="108" t="s">
        <v>31</v>
      </c>
      <c r="B22" s="101" t="s">
        <v>37</v>
      </c>
      <c r="C22" s="164">
        <f t="shared" si="0"/>
        <v>10</v>
      </c>
      <c r="D22" s="28">
        <f t="shared" si="1"/>
        <v>10</v>
      </c>
      <c r="E22" s="25" t="s">
        <v>38</v>
      </c>
      <c r="F22" s="25" t="s">
        <v>39</v>
      </c>
      <c r="G22" s="80">
        <v>5</v>
      </c>
      <c r="H22" s="81">
        <v>10</v>
      </c>
      <c r="I22" s="80"/>
      <c r="J22" s="81"/>
      <c r="K22" s="80"/>
      <c r="L22" s="81"/>
      <c r="M22" s="80"/>
      <c r="N22" s="81"/>
      <c r="O22" s="97"/>
      <c r="P22" s="98"/>
      <c r="Q22" s="97"/>
      <c r="R22" s="98"/>
    </row>
    <row r="23" spans="1:18" s="11" customFormat="1" ht="16.350000000000001" customHeight="1" x14ac:dyDescent="0.25">
      <c r="A23" s="27" t="s">
        <v>32</v>
      </c>
      <c r="B23" s="129" t="s">
        <v>66</v>
      </c>
      <c r="C23" s="164">
        <f t="shared" si="0"/>
        <v>8</v>
      </c>
      <c r="D23" s="28">
        <f t="shared" si="1"/>
        <v>8</v>
      </c>
      <c r="E23" s="25" t="s">
        <v>19</v>
      </c>
      <c r="F23" s="25" t="s">
        <v>19</v>
      </c>
      <c r="G23" s="149">
        <v>6</v>
      </c>
      <c r="H23" s="150">
        <v>8</v>
      </c>
      <c r="I23" s="149"/>
      <c r="J23" s="150"/>
      <c r="K23" s="147"/>
      <c r="L23" s="148"/>
      <c r="M23" s="147"/>
      <c r="N23" s="148"/>
      <c r="O23" s="155"/>
      <c r="P23" s="156"/>
      <c r="Q23" s="155"/>
      <c r="R23" s="156"/>
    </row>
    <row r="24" spans="1:18" s="11" customFormat="1" ht="16.350000000000001" customHeight="1" x14ac:dyDescent="0.25">
      <c r="A24" s="27" t="s">
        <v>33</v>
      </c>
      <c r="B24" s="15" t="s">
        <v>67</v>
      </c>
      <c r="C24" s="164">
        <f t="shared" si="0"/>
        <v>6</v>
      </c>
      <c r="D24" s="28">
        <f t="shared" si="1"/>
        <v>6</v>
      </c>
      <c r="E24" s="25" t="s">
        <v>68</v>
      </c>
      <c r="F24" s="25" t="s">
        <v>69</v>
      </c>
      <c r="G24" s="80">
        <v>7</v>
      </c>
      <c r="H24" s="81">
        <v>6</v>
      </c>
      <c r="I24" s="80"/>
      <c r="J24" s="81"/>
      <c r="K24" s="99"/>
      <c r="L24" s="100"/>
      <c r="M24" s="99"/>
      <c r="N24" s="100"/>
      <c r="O24" s="97"/>
      <c r="P24" s="98"/>
      <c r="Q24" s="97"/>
      <c r="R24" s="98"/>
    </row>
    <row r="25" spans="1:18" s="11" customFormat="1" ht="16.350000000000001" customHeight="1" x14ac:dyDescent="0.25">
      <c r="A25" s="27" t="s">
        <v>34</v>
      </c>
      <c r="B25" s="15" t="s">
        <v>126</v>
      </c>
      <c r="C25" s="164">
        <f t="shared" ref="C25:C26" si="2">SUM(H25,J25,L25,N25,P25,R25)</f>
        <v>2</v>
      </c>
      <c r="D25" s="28">
        <f t="shared" ref="D25:D26" si="3">SUM(H25,J25,L25,N25,P25,R25)</f>
        <v>2</v>
      </c>
      <c r="E25" s="25" t="s">
        <v>59</v>
      </c>
      <c r="F25" s="25" t="s">
        <v>60</v>
      </c>
      <c r="G25" s="80"/>
      <c r="H25" s="81"/>
      <c r="I25" s="80"/>
      <c r="J25" s="81"/>
      <c r="K25" s="99">
        <v>9</v>
      </c>
      <c r="L25" s="100">
        <v>2</v>
      </c>
      <c r="M25" s="99"/>
      <c r="N25" s="100"/>
      <c r="O25" s="97"/>
      <c r="P25" s="98"/>
      <c r="Q25" s="97"/>
      <c r="R25" s="98"/>
    </row>
    <row r="26" spans="1:18" s="11" customFormat="1" ht="16.350000000000001" customHeight="1" x14ac:dyDescent="0.25">
      <c r="A26" s="108" t="s">
        <v>35</v>
      </c>
      <c r="B26" s="101" t="s">
        <v>48</v>
      </c>
      <c r="C26" s="164">
        <f t="shared" si="2"/>
        <v>2</v>
      </c>
      <c r="D26" s="28">
        <f t="shared" si="3"/>
        <v>2</v>
      </c>
      <c r="E26" s="25" t="s">
        <v>12</v>
      </c>
      <c r="F26" s="25" t="s">
        <v>12</v>
      </c>
      <c r="G26" s="80">
        <v>9</v>
      </c>
      <c r="H26" s="81">
        <v>2</v>
      </c>
      <c r="I26" s="80" t="s">
        <v>46</v>
      </c>
      <c r="J26" s="81"/>
      <c r="K26" s="99"/>
      <c r="L26" s="100"/>
      <c r="M26" s="99"/>
      <c r="N26" s="100"/>
      <c r="O26" s="97"/>
      <c r="P26" s="98"/>
      <c r="Q26" s="97"/>
      <c r="R26" s="98"/>
    </row>
    <row r="27" spans="1:18" s="11" customFormat="1" ht="16.350000000000001" customHeight="1" x14ac:dyDescent="0.25">
      <c r="A27" s="108" t="s">
        <v>79</v>
      </c>
      <c r="B27" s="15" t="s">
        <v>100</v>
      </c>
      <c r="C27" s="164">
        <f t="shared" ref="C27:C31" si="4">SUM(H27,J27,L27,N27,P27,R27)</f>
        <v>1</v>
      </c>
      <c r="D27" s="28">
        <f t="shared" ref="D27:D31" si="5">SUM(H27,J27,L27,N27,P27,R27)</f>
        <v>1</v>
      </c>
      <c r="E27" s="25" t="s">
        <v>19</v>
      </c>
      <c r="F27" s="25" t="s">
        <v>19</v>
      </c>
      <c r="G27" s="80"/>
      <c r="H27" s="81"/>
      <c r="I27" s="80">
        <v>10</v>
      </c>
      <c r="J27" s="81">
        <v>1</v>
      </c>
      <c r="K27" s="99"/>
      <c r="L27" s="100"/>
      <c r="M27" s="99"/>
      <c r="N27" s="100"/>
      <c r="O27" s="97"/>
      <c r="P27" s="98"/>
      <c r="Q27" s="97"/>
      <c r="R27" s="98"/>
    </row>
    <row r="28" spans="1:18" s="11" customFormat="1" ht="16.350000000000001" customHeight="1" x14ac:dyDescent="0.25">
      <c r="A28" s="108" t="s">
        <v>80</v>
      </c>
      <c r="B28" s="15" t="s">
        <v>71</v>
      </c>
      <c r="C28" s="164">
        <f t="shared" si="4"/>
        <v>0</v>
      </c>
      <c r="D28" s="28">
        <f t="shared" si="5"/>
        <v>0</v>
      </c>
      <c r="E28" s="77" t="s">
        <v>7</v>
      </c>
      <c r="F28" s="77" t="s">
        <v>18</v>
      </c>
      <c r="G28" s="80">
        <v>11</v>
      </c>
      <c r="H28" s="81">
        <v>0</v>
      </c>
      <c r="I28" s="80"/>
      <c r="J28" s="81"/>
      <c r="K28" s="99"/>
      <c r="L28" s="100"/>
      <c r="M28" s="99"/>
      <c r="N28" s="100"/>
      <c r="O28" s="97"/>
      <c r="P28" s="98"/>
      <c r="Q28" s="97"/>
      <c r="R28" s="98"/>
    </row>
    <row r="29" spans="1:18" s="11" customFormat="1" ht="16.350000000000001" customHeight="1" x14ac:dyDescent="0.25">
      <c r="A29" s="108" t="s">
        <v>81</v>
      </c>
      <c r="B29" s="157" t="s">
        <v>72</v>
      </c>
      <c r="C29" s="164">
        <f t="shared" si="4"/>
        <v>0</v>
      </c>
      <c r="D29" s="28">
        <f t="shared" si="5"/>
        <v>0</v>
      </c>
      <c r="E29" s="146" t="s">
        <v>7</v>
      </c>
      <c r="F29" s="146" t="s">
        <v>18</v>
      </c>
      <c r="G29" s="149">
        <v>12</v>
      </c>
      <c r="H29" s="150">
        <v>0</v>
      </c>
      <c r="I29" s="149"/>
      <c r="J29" s="150"/>
      <c r="K29" s="147"/>
      <c r="L29" s="148"/>
      <c r="M29" s="147"/>
      <c r="N29" s="148"/>
      <c r="O29" s="155"/>
      <c r="P29" s="156"/>
      <c r="Q29" s="155"/>
      <c r="R29" s="156"/>
    </row>
    <row r="30" spans="1:18" s="11" customFormat="1" ht="16.350000000000001" customHeight="1" x14ac:dyDescent="0.25">
      <c r="A30" s="198"/>
      <c r="B30" s="25" t="s">
        <v>161</v>
      </c>
      <c r="C30" s="164">
        <f t="shared" si="4"/>
        <v>0</v>
      </c>
      <c r="D30" s="28">
        <f t="shared" si="5"/>
        <v>0</v>
      </c>
      <c r="E30" s="178" t="s">
        <v>19</v>
      </c>
      <c r="F30" s="178" t="s">
        <v>19</v>
      </c>
      <c r="G30" s="179"/>
      <c r="H30" s="180"/>
      <c r="I30" s="179"/>
      <c r="J30" s="180"/>
      <c r="K30" s="199"/>
      <c r="L30" s="200"/>
      <c r="M30" s="199"/>
      <c r="N30" s="200"/>
      <c r="O30" s="201"/>
      <c r="P30" s="202"/>
      <c r="Q30" s="199" t="s">
        <v>46</v>
      </c>
      <c r="R30" s="202"/>
    </row>
    <row r="31" spans="1:18" s="11" customFormat="1" ht="16.350000000000001" customHeight="1" thickBot="1" x14ac:dyDescent="0.3">
      <c r="A31" s="120"/>
      <c r="B31" s="16" t="s">
        <v>135</v>
      </c>
      <c r="C31" s="165">
        <f t="shared" si="4"/>
        <v>0</v>
      </c>
      <c r="D31" s="121">
        <f t="shared" si="5"/>
        <v>0</v>
      </c>
      <c r="E31" s="13" t="s">
        <v>56</v>
      </c>
      <c r="F31" s="13" t="s">
        <v>57</v>
      </c>
      <c r="G31" s="83"/>
      <c r="H31" s="84"/>
      <c r="I31" s="83"/>
      <c r="J31" s="84"/>
      <c r="K31" s="89" t="s">
        <v>46</v>
      </c>
      <c r="L31" s="90"/>
      <c r="M31" s="89"/>
      <c r="N31" s="90"/>
      <c r="O31" s="94"/>
      <c r="P31" s="95"/>
      <c r="Q31" s="94"/>
      <c r="R31" s="95"/>
    </row>
    <row r="33" spans="1:26" s="11" customFormat="1" ht="15.6" customHeight="1" x14ac:dyDescent="0.25">
      <c r="A33" s="226"/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57"/>
      <c r="P33" s="57"/>
      <c r="Q33" s="10"/>
      <c r="R33" s="10"/>
      <c r="S33" s="10"/>
      <c r="T33" s="10"/>
      <c r="U33" s="10"/>
      <c r="V33" s="10"/>
      <c r="W33" s="10"/>
      <c r="X33" s="10"/>
      <c r="Y33" s="10"/>
      <c r="Z33" s="10"/>
    </row>
  </sheetData>
  <sheetProtection selectLockedCells="1" selectUnlockedCells="1"/>
  <sortState xmlns:xlrd2="http://schemas.microsoft.com/office/spreadsheetml/2017/richdata2" ref="B15:S17">
    <sortCondition ref="S15:S17"/>
  </sortState>
  <mergeCells count="14">
    <mergeCell ref="A33:N33"/>
    <mergeCell ref="E4:E6"/>
    <mergeCell ref="G4:H5"/>
    <mergeCell ref="K4:L5"/>
    <mergeCell ref="F4:F6"/>
    <mergeCell ref="I4:J5"/>
    <mergeCell ref="M4:N5"/>
    <mergeCell ref="Q4:R5"/>
    <mergeCell ref="A2:R2"/>
    <mergeCell ref="A4:A6"/>
    <mergeCell ref="B4:B6"/>
    <mergeCell ref="C4:C6"/>
    <mergeCell ref="O4:P5"/>
    <mergeCell ref="D4:D6"/>
  </mergeCells>
  <conditionalFormatting sqref="B7:F31">
    <cfRule type="cellIs" dxfId="1" priority="1" stopIfTrue="1" operator="equal">
      <formula>"-"</formula>
    </cfRule>
  </conditionalFormatting>
  <printOptions horizontalCentered="1"/>
  <pageMargins left="0.19685039370078741" right="0.19685039370078741" top="0.27559055118110237" bottom="0.23622047244094491" header="0.51181102362204722" footer="0.51181102362204722"/>
  <pageSetup paperSize="9" scale="74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8"/>
  <sheetViews>
    <sheetView zoomScaleNormal="100" zoomScaleSheetLayoutView="75" workbookViewId="0">
      <selection activeCell="A2" sqref="A2:N2"/>
    </sheetView>
  </sheetViews>
  <sheetFormatPr defaultRowHeight="12.75" x14ac:dyDescent="0.2"/>
  <cols>
    <col min="1" max="1" width="7.5703125" customWidth="1"/>
    <col min="2" max="2" width="26.5703125" customWidth="1"/>
    <col min="3" max="4" width="10.5703125" customWidth="1"/>
    <col min="5" max="5" width="22.140625" customWidth="1"/>
    <col min="6" max="6" width="19" customWidth="1"/>
    <col min="7" max="14" width="11.5703125" customWidth="1"/>
  </cols>
  <sheetData>
    <row r="1" spans="1:14" ht="3" customHeight="1" x14ac:dyDescent="0.25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</row>
    <row r="2" spans="1:14" ht="106.5" customHeight="1" x14ac:dyDescent="0.3">
      <c r="A2" s="210" t="s">
        <v>155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</row>
    <row r="3" spans="1:14" ht="11.85" customHeight="1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60" customHeight="1" thickBot="1" x14ac:dyDescent="0.25">
      <c r="A4" s="227" t="s">
        <v>0</v>
      </c>
      <c r="B4" s="230" t="s">
        <v>16</v>
      </c>
      <c r="C4" s="234" t="s">
        <v>1</v>
      </c>
      <c r="D4" s="222" t="s">
        <v>150</v>
      </c>
      <c r="E4" s="222" t="s">
        <v>2</v>
      </c>
      <c r="F4" s="222" t="s">
        <v>17</v>
      </c>
      <c r="G4" s="211" t="s">
        <v>109</v>
      </c>
      <c r="H4" s="211"/>
      <c r="I4" s="211" t="s">
        <v>110</v>
      </c>
      <c r="J4" s="211"/>
      <c r="K4" s="211" t="s">
        <v>111</v>
      </c>
      <c r="L4" s="211"/>
      <c r="M4" s="211" t="s">
        <v>112</v>
      </c>
      <c r="N4" s="211"/>
    </row>
    <row r="5" spans="1:14" ht="57.75" customHeight="1" thickBot="1" x14ac:dyDescent="0.25">
      <c r="A5" s="228"/>
      <c r="B5" s="231"/>
      <c r="C5" s="235"/>
      <c r="D5" s="223"/>
      <c r="E5" s="223"/>
      <c r="F5" s="223"/>
      <c r="G5" s="211"/>
      <c r="H5" s="211"/>
      <c r="I5" s="211"/>
      <c r="J5" s="211"/>
      <c r="K5" s="211"/>
      <c r="L5" s="211"/>
      <c r="M5" s="211"/>
      <c r="N5" s="211"/>
    </row>
    <row r="6" spans="1:14" ht="21" customHeight="1" thickBot="1" x14ac:dyDescent="0.25">
      <c r="A6" s="229"/>
      <c r="B6" s="232"/>
      <c r="C6" s="236"/>
      <c r="D6" s="224"/>
      <c r="E6" s="233"/>
      <c r="F6" s="233"/>
      <c r="G6" s="7" t="s">
        <v>3</v>
      </c>
      <c r="H6" s="8" t="s">
        <v>4</v>
      </c>
      <c r="I6" s="6" t="s">
        <v>3</v>
      </c>
      <c r="J6" s="9" t="s">
        <v>4</v>
      </c>
      <c r="K6" s="7" t="s">
        <v>3</v>
      </c>
      <c r="L6" s="8" t="s">
        <v>4</v>
      </c>
      <c r="M6" s="7" t="s">
        <v>3</v>
      </c>
      <c r="N6" s="8" t="s">
        <v>4</v>
      </c>
    </row>
    <row r="7" spans="1:14" s="11" customFormat="1" ht="16.350000000000001" customHeight="1" x14ac:dyDescent="0.25">
      <c r="A7" s="103" t="s">
        <v>5</v>
      </c>
      <c r="B7" s="104" t="s">
        <v>147</v>
      </c>
      <c r="C7" s="105">
        <f t="shared" ref="C7:C16" si="0">SUM(H7,J7,L7,N7)</f>
        <v>65</v>
      </c>
      <c r="D7" s="68">
        <f>SUM(J7,L7,N7)</f>
        <v>65</v>
      </c>
      <c r="E7" s="69" t="s">
        <v>56</v>
      </c>
      <c r="F7" s="70" t="s">
        <v>57</v>
      </c>
      <c r="G7" s="71"/>
      <c r="H7" s="72"/>
      <c r="I7" s="71">
        <v>3</v>
      </c>
      <c r="J7" s="72">
        <v>15</v>
      </c>
      <c r="K7" s="106">
        <v>1</v>
      </c>
      <c r="L7" s="107">
        <v>25</v>
      </c>
      <c r="M7" s="106">
        <v>1</v>
      </c>
      <c r="N7" s="107">
        <v>25</v>
      </c>
    </row>
    <row r="8" spans="1:14" s="11" customFormat="1" ht="16.350000000000001" customHeight="1" x14ac:dyDescent="0.25">
      <c r="A8" s="128" t="s">
        <v>6</v>
      </c>
      <c r="B8" s="129" t="s">
        <v>113</v>
      </c>
      <c r="C8" s="130">
        <f t="shared" si="0"/>
        <v>68</v>
      </c>
      <c r="D8" s="75">
        <f>SUM(H8,J8,N8)</f>
        <v>58</v>
      </c>
      <c r="E8" s="194" t="s">
        <v>56</v>
      </c>
      <c r="F8" s="25" t="s">
        <v>57</v>
      </c>
      <c r="G8" s="131">
        <v>1</v>
      </c>
      <c r="H8" s="132">
        <v>25</v>
      </c>
      <c r="I8" s="133">
        <v>2</v>
      </c>
      <c r="J8" s="134">
        <v>18</v>
      </c>
      <c r="K8" s="192">
        <v>5</v>
      </c>
      <c r="L8" s="193">
        <v>10</v>
      </c>
      <c r="M8" s="133">
        <v>3</v>
      </c>
      <c r="N8" s="134">
        <v>15</v>
      </c>
    </row>
    <row r="9" spans="1:14" s="11" customFormat="1" ht="16.350000000000001" customHeight="1" x14ac:dyDescent="0.25">
      <c r="A9" s="128" t="s">
        <v>8</v>
      </c>
      <c r="B9" s="129" t="s">
        <v>148</v>
      </c>
      <c r="C9" s="130">
        <f t="shared" si="0"/>
        <v>45</v>
      </c>
      <c r="D9" s="75">
        <f>SUM(J9,L9,N9)</f>
        <v>45</v>
      </c>
      <c r="E9" s="194" t="s">
        <v>56</v>
      </c>
      <c r="F9" s="25" t="s">
        <v>57</v>
      </c>
      <c r="G9" s="131"/>
      <c r="H9" s="132"/>
      <c r="I9" s="131">
        <v>4</v>
      </c>
      <c r="J9" s="132">
        <v>12</v>
      </c>
      <c r="K9" s="133">
        <v>3</v>
      </c>
      <c r="L9" s="134">
        <v>15</v>
      </c>
      <c r="M9" s="133">
        <v>2</v>
      </c>
      <c r="N9" s="134">
        <v>18</v>
      </c>
    </row>
    <row r="10" spans="1:14" s="11" customFormat="1" ht="16.350000000000001" customHeight="1" x14ac:dyDescent="0.25">
      <c r="A10" s="128" t="s">
        <v>9</v>
      </c>
      <c r="B10" s="129" t="s">
        <v>146</v>
      </c>
      <c r="C10" s="130">
        <f t="shared" si="0"/>
        <v>43</v>
      </c>
      <c r="D10" s="75">
        <f>SUM(J10,L10,N10)</f>
        <v>43</v>
      </c>
      <c r="E10" s="194" t="s">
        <v>56</v>
      </c>
      <c r="F10" s="25" t="s">
        <v>57</v>
      </c>
      <c r="G10" s="131"/>
      <c r="H10" s="132"/>
      <c r="I10" s="133">
        <v>1</v>
      </c>
      <c r="J10" s="134">
        <v>25</v>
      </c>
      <c r="K10" s="133">
        <v>4</v>
      </c>
      <c r="L10" s="134">
        <v>12</v>
      </c>
      <c r="M10" s="133">
        <v>7</v>
      </c>
      <c r="N10" s="134">
        <v>6</v>
      </c>
    </row>
    <row r="11" spans="1:14" s="11" customFormat="1" ht="16.350000000000001" customHeight="1" x14ac:dyDescent="0.25">
      <c r="A11" s="128" t="s">
        <v>10</v>
      </c>
      <c r="B11" s="129" t="s">
        <v>114</v>
      </c>
      <c r="C11" s="130">
        <f t="shared" si="0"/>
        <v>36</v>
      </c>
      <c r="D11" s="75">
        <f>SUM(H11,L11)</f>
        <v>36</v>
      </c>
      <c r="E11" s="194" t="s">
        <v>121</v>
      </c>
      <c r="F11" s="25" t="s">
        <v>118</v>
      </c>
      <c r="G11" s="131">
        <v>2</v>
      </c>
      <c r="H11" s="132">
        <v>18</v>
      </c>
      <c r="I11" s="131"/>
      <c r="J11" s="132"/>
      <c r="K11" s="133">
        <v>2</v>
      </c>
      <c r="L11" s="134">
        <v>18</v>
      </c>
      <c r="M11" s="133"/>
      <c r="N11" s="134"/>
    </row>
    <row r="12" spans="1:14" s="11" customFormat="1" ht="16.350000000000001" customHeight="1" x14ac:dyDescent="0.25">
      <c r="A12" s="128" t="s">
        <v>11</v>
      </c>
      <c r="B12" s="129" t="s">
        <v>115</v>
      </c>
      <c r="C12" s="130">
        <f t="shared" si="0"/>
        <v>39</v>
      </c>
      <c r="D12" s="75">
        <f>SUM(H12,J12,N12)</f>
        <v>33</v>
      </c>
      <c r="E12" s="194" t="s">
        <v>119</v>
      </c>
      <c r="F12" s="25" t="s">
        <v>120</v>
      </c>
      <c r="G12" s="131">
        <v>3</v>
      </c>
      <c r="H12" s="132">
        <v>15</v>
      </c>
      <c r="I12" s="131">
        <v>6</v>
      </c>
      <c r="J12" s="132">
        <v>8</v>
      </c>
      <c r="K12" s="192">
        <v>7</v>
      </c>
      <c r="L12" s="193">
        <v>6</v>
      </c>
      <c r="M12" s="133">
        <v>5</v>
      </c>
      <c r="N12" s="134">
        <v>10</v>
      </c>
    </row>
    <row r="13" spans="1:14" s="11" customFormat="1" ht="16.350000000000001" customHeight="1" x14ac:dyDescent="0.25">
      <c r="A13" s="128" t="s">
        <v>14</v>
      </c>
      <c r="B13" s="129" t="s">
        <v>149</v>
      </c>
      <c r="C13" s="130">
        <f t="shared" si="0"/>
        <v>30</v>
      </c>
      <c r="D13" s="75">
        <f>SUM(J13,L13,N13)</f>
        <v>30</v>
      </c>
      <c r="E13" s="194" t="s">
        <v>12</v>
      </c>
      <c r="F13" s="25" t="s">
        <v>12</v>
      </c>
      <c r="G13" s="135"/>
      <c r="H13" s="136"/>
      <c r="I13" s="32">
        <v>5</v>
      </c>
      <c r="J13" s="33">
        <v>10</v>
      </c>
      <c r="K13" s="133">
        <v>6</v>
      </c>
      <c r="L13" s="134">
        <v>8</v>
      </c>
      <c r="M13" s="29">
        <v>4</v>
      </c>
      <c r="N13" s="23">
        <v>12</v>
      </c>
    </row>
    <row r="14" spans="1:14" s="11" customFormat="1" ht="16.350000000000001" customHeight="1" x14ac:dyDescent="0.25">
      <c r="A14" s="128" t="s">
        <v>20</v>
      </c>
      <c r="B14" s="129" t="s">
        <v>117</v>
      </c>
      <c r="C14" s="130">
        <f t="shared" si="0"/>
        <v>28</v>
      </c>
      <c r="D14" s="75">
        <f>SUM(H14,J14,N14)</f>
        <v>24</v>
      </c>
      <c r="E14" s="194" t="s">
        <v>119</v>
      </c>
      <c r="F14" s="25" t="s">
        <v>120</v>
      </c>
      <c r="G14" s="158">
        <v>5</v>
      </c>
      <c r="H14" s="159">
        <v>10</v>
      </c>
      <c r="I14" s="32">
        <v>7</v>
      </c>
      <c r="J14" s="33">
        <v>6</v>
      </c>
      <c r="K14" s="192">
        <v>8</v>
      </c>
      <c r="L14" s="193">
        <v>4</v>
      </c>
      <c r="M14" s="29">
        <v>6</v>
      </c>
      <c r="N14" s="23">
        <v>8</v>
      </c>
    </row>
    <row r="15" spans="1:14" s="11" customFormat="1" ht="16.350000000000001" customHeight="1" x14ac:dyDescent="0.25">
      <c r="A15" s="108" t="s">
        <v>24</v>
      </c>
      <c r="B15" s="101" t="s">
        <v>116</v>
      </c>
      <c r="C15" s="130">
        <f t="shared" si="0"/>
        <v>12</v>
      </c>
      <c r="D15" s="75">
        <f>SUM(H15,)</f>
        <v>12</v>
      </c>
      <c r="E15" s="194" t="s">
        <v>119</v>
      </c>
      <c r="F15" s="25" t="s">
        <v>120</v>
      </c>
      <c r="G15" s="135">
        <v>4</v>
      </c>
      <c r="H15" s="136">
        <v>12</v>
      </c>
      <c r="I15" s="32"/>
      <c r="J15" s="33"/>
      <c r="K15" s="133"/>
      <c r="L15" s="134"/>
      <c r="M15" s="19"/>
      <c r="N15" s="20"/>
    </row>
    <row r="16" spans="1:14" s="11" customFormat="1" ht="16.350000000000001" customHeight="1" thickBot="1" x14ac:dyDescent="0.3">
      <c r="A16" s="137" t="s">
        <v>25</v>
      </c>
      <c r="B16" s="16" t="s">
        <v>37</v>
      </c>
      <c r="C16" s="121">
        <f t="shared" si="0"/>
        <v>8</v>
      </c>
      <c r="D16" s="14">
        <f>SUM(H16)</f>
        <v>8</v>
      </c>
      <c r="E16" s="195" t="s">
        <v>38</v>
      </c>
      <c r="F16" s="13" t="s">
        <v>39</v>
      </c>
      <c r="G16" s="138">
        <v>6</v>
      </c>
      <c r="H16" s="139">
        <v>8</v>
      </c>
      <c r="I16" s="50"/>
      <c r="J16" s="53"/>
      <c r="K16" s="140"/>
      <c r="L16" s="141"/>
      <c r="M16" s="140"/>
      <c r="N16" s="141"/>
    </row>
    <row r="18" spans="1:22" s="11" customFormat="1" ht="15.6" customHeight="1" x14ac:dyDescent="0.25">
      <c r="A18" s="226"/>
      <c r="B18" s="226"/>
      <c r="C18" s="226"/>
      <c r="D18" s="226"/>
      <c r="E18" s="226"/>
      <c r="F18" s="226"/>
      <c r="G18" s="226"/>
      <c r="H18" s="226"/>
      <c r="I18" s="226"/>
      <c r="J18" s="226"/>
      <c r="K18" s="57"/>
      <c r="L18" s="57"/>
      <c r="M18" s="10"/>
      <c r="N18" s="10"/>
      <c r="O18" s="10"/>
      <c r="P18" s="10"/>
      <c r="Q18" s="10"/>
      <c r="R18" s="10"/>
      <c r="S18" s="10"/>
      <c r="T18" s="10"/>
      <c r="U18" s="10"/>
      <c r="V18" s="10"/>
    </row>
  </sheetData>
  <sheetProtection selectLockedCells="1" selectUnlockedCells="1"/>
  <sortState xmlns:xlrd2="http://schemas.microsoft.com/office/spreadsheetml/2017/richdata2" ref="B7:N16">
    <sortCondition descending="1" ref="D7:D16"/>
  </sortState>
  <mergeCells count="12">
    <mergeCell ref="K4:L5"/>
    <mergeCell ref="M4:N5"/>
    <mergeCell ref="A18:J18"/>
    <mergeCell ref="A2:N2"/>
    <mergeCell ref="A4:A6"/>
    <mergeCell ref="B4:B6"/>
    <mergeCell ref="C4:C6"/>
    <mergeCell ref="E4:E6"/>
    <mergeCell ref="F4:F6"/>
    <mergeCell ref="G4:H5"/>
    <mergeCell ref="I4:J5"/>
    <mergeCell ref="D4:D6"/>
  </mergeCells>
  <conditionalFormatting sqref="B7:F16">
    <cfRule type="cellIs" dxfId="0" priority="8" stopIfTrue="1" operator="equal">
      <formula>"-"</formula>
    </cfRule>
  </conditionalFormatting>
  <printOptions horizontalCentered="1"/>
  <pageMargins left="0.19685039370078741" right="0.19685039370078741" top="0.27559055118110237" bottom="0.23622047244094491" header="0.51181102362204722" footer="0.51181102362204722"/>
  <pageSetup paperSize="9" scale="74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Абс</vt:lpstr>
      <vt:lpstr>Т2</vt:lpstr>
      <vt:lpstr>R</vt:lpstr>
      <vt:lpstr>Т3</vt:lpstr>
      <vt:lpstr>Т5</vt:lpstr>
      <vt:lpstr>'R'!Область_печати</vt:lpstr>
      <vt:lpstr>Абс!Область_печати</vt:lpstr>
      <vt:lpstr>Т2!Область_печати</vt:lpstr>
      <vt:lpstr>Т3!Область_печати</vt:lpstr>
      <vt:lpstr>Т5!Область_печати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Luda</dc:creator>
  <cp:lastModifiedBy>Андрей Клещев</cp:lastModifiedBy>
  <cp:revision>4</cp:revision>
  <cp:lastPrinted>2018-12-11T14:30:35Z</cp:lastPrinted>
  <dcterms:created xsi:type="dcterms:W3CDTF">2011-01-03T12:45:18Z</dcterms:created>
  <dcterms:modified xsi:type="dcterms:W3CDTF">2023-11-02T09:13:01Z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1049-10.2.0.5908</vt:lpwstr>
  </property>
</Properties>
</file>