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40" tabRatio="910" firstSheet="3" activeTab="10"/>
  </bookViews>
  <sheets>
    <sheet name="Титул" sheetId="1" r:id="rId1"/>
    <sheet name="Pilot П" sheetId="2" r:id="rId2"/>
    <sheet name="Общий" sheetId="3" r:id="rId3"/>
    <sheet name="Общий К" sheetId="4" r:id="rId4"/>
    <sheet name="Рабочая СУ1" sheetId="5" r:id="rId5"/>
    <sheet name="Протокол СУ1К" sheetId="6" r:id="rId6"/>
    <sheet name="Рабочая СУ2" sheetId="7" r:id="rId7"/>
    <sheet name="Протокол СУ2К" sheetId="8" r:id="rId8"/>
    <sheet name="Рабочая СУ3" sheetId="9" r:id="rId9"/>
    <sheet name="Протокол СУ3К " sheetId="10" r:id="rId10"/>
    <sheet name="Протокол ИТОГ&#10;" sheetId="11" r:id="rId11"/>
  </sheets>
  <externalReferences>
    <externalReference r:id="rId14"/>
    <externalReference r:id="rId15"/>
  </externalReferences>
  <definedNames>
    <definedName name="_xlnm._FilterDatabase" localSheetId="4" hidden="1">'Рабочая СУ1'!$B$2:$U$12</definedName>
    <definedName name="_xlnm.Print_Area" localSheetId="2">'Общий'!$A$1:$J$55</definedName>
    <definedName name="_xlnm.Print_Area" localSheetId="3">'Общий К'!$A$1:$J$54</definedName>
    <definedName name="_xlnm.Print_Area" localSheetId="5">'Протокол СУ1К'!$A$1:$I$48</definedName>
    <definedName name="_xlnm.Print_Area" localSheetId="7">'Протокол СУ2К'!$A$1:$I$48</definedName>
    <definedName name="_xlnm.Print_Area" localSheetId="9">'Протокол СУ3К '!$A$1:$H$60</definedName>
  </definedNames>
  <calcPr fullCalcOnLoad="1"/>
</workbook>
</file>

<file path=xl/sharedStrings.xml><?xml version="1.0" encoding="utf-8"?>
<sst xmlns="http://schemas.openxmlformats.org/spreadsheetml/2006/main" count="193" uniqueCount="106">
  <si>
    <t>СПИСОК ДОПУЩЕННЫХ ВОДИТЕЛЕЙ И УЧАСТНИКОВ</t>
  </si>
  <si>
    <t>Класс</t>
  </si>
  <si>
    <t>Ст. №</t>
  </si>
  <si>
    <t>Город</t>
  </si>
  <si>
    <t>Наименование участника</t>
  </si>
  <si>
    <t>Марка  автомобиля</t>
  </si>
  <si>
    <t>№
п.п</t>
  </si>
  <si>
    <t>№ лицензии
водителя</t>
  </si>
  <si>
    <t>Разряд
звание</t>
  </si>
  <si>
    <t>№ лицензии
участника</t>
  </si>
  <si>
    <t>№</t>
  </si>
  <si>
    <t>Фамилия</t>
  </si>
  <si>
    <t>Имя</t>
  </si>
  <si>
    <t>Лицензия водителя</t>
  </si>
  <si>
    <t>Разряд/звание</t>
  </si>
  <si>
    <t>Участник</t>
  </si>
  <si>
    <t>Лицензия участника</t>
  </si>
  <si>
    <t>Марка автомобиля</t>
  </si>
  <si>
    <t>№СТП на автомобиль</t>
  </si>
  <si>
    <t>Стартовый №</t>
  </si>
  <si>
    <t>Главный секретарь</t>
  </si>
  <si>
    <t>Председатель КСК</t>
  </si>
  <si>
    <t>Администрация Саратовского муниципального района</t>
  </si>
  <si>
    <t>Наблюдатель с полномочиями РАФ</t>
  </si>
  <si>
    <t>Секретарь КСК</t>
  </si>
  <si>
    <t>Очки</t>
  </si>
  <si>
    <t>Заполняется автоматически</t>
  </si>
  <si>
    <t>по формулам</t>
  </si>
  <si>
    <t>Вручную неправить!</t>
  </si>
  <si>
    <t>Шапка1</t>
  </si>
  <si>
    <t>Шапка2</t>
  </si>
  <si>
    <t>Шапка3</t>
  </si>
  <si>
    <t>Шапка4</t>
  </si>
  <si>
    <t>Шапка5</t>
  </si>
  <si>
    <t>Шапка6</t>
  </si>
  <si>
    <t>Название (статус)</t>
  </si>
  <si>
    <t>Тасса</t>
  </si>
  <si>
    <t>Дата</t>
  </si>
  <si>
    <t>Зачет (Класс)</t>
  </si>
  <si>
    <t>Место</t>
  </si>
  <si>
    <t>Заплняетя автоматом</t>
  </si>
  <si>
    <t>можно мнять в ручную</t>
  </si>
  <si>
    <t>Главный судья соревнований</t>
  </si>
  <si>
    <t>Название</t>
  </si>
  <si>
    <t>Первенство СКВ</t>
  </si>
  <si>
    <t>1 водитель/2водитель</t>
  </si>
  <si>
    <r>
      <t xml:space="preserve">Сводный участников гонки </t>
    </r>
    <r>
      <rPr>
        <b/>
        <sz val="18"/>
        <color indexed="9"/>
        <rFont val="Arial Cyr"/>
        <family val="0"/>
      </rPr>
      <t>ТР1</t>
    </r>
  </si>
  <si>
    <t>Главный судья</t>
  </si>
  <si>
    <t>Бор. №</t>
  </si>
  <si>
    <t>Старт</t>
  </si>
  <si>
    <t>Финиш</t>
  </si>
  <si>
    <t>Время</t>
  </si>
  <si>
    <t>Кол-во КП</t>
  </si>
  <si>
    <t>Кол. Кп.</t>
  </si>
  <si>
    <t>1водитель</t>
  </si>
  <si>
    <t>2водитель</t>
  </si>
  <si>
    <t>Рабочая СУ1 ТР1</t>
  </si>
  <si>
    <t>После раставить места вручную по порядку</t>
  </si>
  <si>
    <t>После заполнения включить сортировку</t>
  </si>
  <si>
    <t>сначало по столбцу  "G" потом по столбцу "H"</t>
  </si>
  <si>
    <t>ПРОТОКОЛ РЕЗУЛЬТАТОВ</t>
  </si>
  <si>
    <t>СУ1</t>
  </si>
  <si>
    <t>МЕСТО</t>
  </si>
  <si>
    <t>ОЧКИ</t>
  </si>
  <si>
    <t>ТР1</t>
  </si>
  <si>
    <t>IN</t>
  </si>
  <si>
    <t>Рабочая СУ2 ТР1</t>
  </si>
  <si>
    <t>сначало по столбцу  "H" потом по столбцу "I"</t>
  </si>
  <si>
    <t>отфильтровать К по IN</t>
  </si>
  <si>
    <t>СУ2</t>
  </si>
  <si>
    <t>Рабочая СУ3 ТР1</t>
  </si>
  <si>
    <t>Кол. Кругов.</t>
  </si>
  <si>
    <t>СУ3</t>
  </si>
  <si>
    <t>ИТОГ</t>
  </si>
  <si>
    <t>Очки     СУ1</t>
  </si>
  <si>
    <t>Очки     СУ2</t>
  </si>
  <si>
    <t>Очки     СУ3</t>
  </si>
  <si>
    <t>Спортивный комисcар</t>
  </si>
  <si>
    <t>Спортивный комиcсар</t>
  </si>
  <si>
    <t>Спортивный комиссар</t>
  </si>
  <si>
    <t>сх</t>
  </si>
  <si>
    <t>"Бурлак трофи"</t>
  </si>
  <si>
    <t>№ СТП
авомобиля</t>
  </si>
  <si>
    <t>Саратовский район</t>
  </si>
  <si>
    <t>СТ. №</t>
  </si>
  <si>
    <t>н\з</t>
  </si>
  <si>
    <t>№ п.п</t>
  </si>
  <si>
    <t>1 водитель / 2водитель</t>
  </si>
  <si>
    <t>Саратов</t>
  </si>
  <si>
    <t>Пенза</t>
  </si>
  <si>
    <t>Волгоград</t>
  </si>
  <si>
    <t xml:space="preserve">                                               Саратовское Региональное отделение РАФ</t>
  </si>
  <si>
    <t xml:space="preserve">ИТОГОВЫЙ ПРОТОКОЛ </t>
  </si>
  <si>
    <t>Саратовская область</t>
  </si>
  <si>
    <t>н/з</t>
  </si>
  <si>
    <t>Сайян Аркадий</t>
  </si>
  <si>
    <t>Главный судья                        141953</t>
  </si>
  <si>
    <t>Главный секретарь                  141964</t>
  </si>
  <si>
    <t>Председатель КСК                  141952</t>
  </si>
  <si>
    <t>Спортивный комиссар              141951</t>
  </si>
  <si>
    <t>Спортивный комиссар              141961</t>
  </si>
  <si>
    <t>Чернышов В.       2К</t>
  </si>
  <si>
    <t>Добронравова Т.  б/к</t>
  </si>
  <si>
    <t>Борисова Т.         ВК</t>
  </si>
  <si>
    <t>Вдовиченко А.     ВК</t>
  </si>
  <si>
    <t>Ермолаев А.        б/к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</si>
</sst>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[$-FC19]d\ mmmm\ yyyy\ &quot;г.&quot;"/>
    <numFmt numFmtId="172" formatCode="mm:ss.000"/>
    <numFmt numFmtId="173" formatCode="mm:ss.00"/>
    <numFmt numFmtId="174" formatCode="#,##0_р_."/>
    <numFmt numFmtId="175" formatCode="[$-F400]h:mm:ss\ AM/PM"/>
  </numFmts>
  <fonts count="52">
    <font>
      <sz val="10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color indexed="9"/>
      <name val="Arial Cyr"/>
      <family val="0"/>
    </font>
    <font>
      <b/>
      <sz val="10"/>
      <color indexed="8"/>
      <name val="Arial"/>
      <family val="2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8"/>
      <color indexed="9"/>
      <name val="Arial Cyr"/>
      <family val="0"/>
    </font>
    <font>
      <b/>
      <u val="single"/>
      <sz val="20"/>
      <name val="Arial Cyr"/>
      <family val="0"/>
    </font>
    <font>
      <b/>
      <u val="single"/>
      <sz val="24"/>
      <name val="Arial Cyr"/>
      <family val="0"/>
    </font>
    <font>
      <b/>
      <i/>
      <sz val="16"/>
      <name val="Arial Cyr"/>
      <family val="2"/>
    </font>
    <font>
      <b/>
      <sz val="24"/>
      <name val="Arial Cyr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8"/>
      <name val="Times New Roman"/>
      <family val="1"/>
    </font>
    <font>
      <sz val="11"/>
      <name val="Calibri"/>
      <family val="2"/>
    </font>
    <font>
      <b/>
      <sz val="22"/>
      <name val="Arial Cyr"/>
      <family val="0"/>
    </font>
    <font>
      <b/>
      <sz val="14"/>
      <color indexed="9"/>
      <name val="Calibri"/>
      <family val="2"/>
    </font>
    <font>
      <b/>
      <u val="single"/>
      <sz val="14"/>
      <name val="Arial Cyr"/>
      <family val="0"/>
    </font>
    <font>
      <b/>
      <i/>
      <sz val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>
      <alignment horizontal="left" vertical="center"/>
      <protection/>
    </xf>
    <xf numFmtId="0" fontId="2" fillId="16" borderId="0">
      <alignment horizontal="center" vertical="center"/>
      <protection/>
    </xf>
    <xf numFmtId="0" fontId="2" fillId="16" borderId="0">
      <alignment horizontal="left" vertical="top"/>
      <protection/>
    </xf>
    <xf numFmtId="0" fontId="2" fillId="16" borderId="0">
      <alignment horizontal="center" vertical="top"/>
      <protection/>
    </xf>
    <xf numFmtId="0" fontId="2" fillId="16" borderId="0">
      <alignment horizontal="left" vertical="top"/>
      <protection/>
    </xf>
    <xf numFmtId="0" fontId="2" fillId="16" borderId="0">
      <alignment horizontal="center" vertical="center"/>
      <protection/>
    </xf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5" fillId="7" borderId="1" applyNumberFormat="0" applyAlignment="0" applyProtection="0"/>
    <xf numFmtId="0" fontId="36" fillId="21" borderId="2" applyNumberFormat="0" applyAlignment="0" applyProtection="0"/>
    <xf numFmtId="0" fontId="37" fillId="2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25" fillId="22" borderId="7" applyNumberForma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16" borderId="10" xfId="34" applyNumberFormat="1" applyBorder="1" applyAlignment="1" quotePrefix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16" borderId="10" xfId="34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NumberFormat="1" applyAlignment="1">
      <alignment horizontal="right"/>
    </xf>
    <xf numFmtId="0" fontId="7" fillId="25" borderId="0" xfId="0" applyFont="1" applyFill="1" applyAlignment="1">
      <alignment horizontal="left" vertical="center"/>
    </xf>
    <xf numFmtId="0" fontId="11" fillId="25" borderId="0" xfId="0" applyFont="1" applyFill="1" applyAlignment="1">
      <alignment horizontal="left" vertical="center"/>
    </xf>
    <xf numFmtId="0" fontId="13" fillId="18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25" borderId="0" xfId="0" applyFill="1" applyAlignment="1">
      <alignment/>
    </xf>
    <xf numFmtId="0" fontId="8" fillId="25" borderId="10" xfId="0" applyFont="1" applyFill="1" applyBorder="1" applyAlignment="1">
      <alignment wrapText="1"/>
    </xf>
    <xf numFmtId="0" fontId="8" fillId="25" borderId="10" xfId="0" applyFont="1" applyFill="1" applyBorder="1" applyAlignment="1">
      <alignment/>
    </xf>
    <xf numFmtId="0" fontId="0" fillId="4" borderId="0" xfId="0" applyFill="1" applyAlignment="1">
      <alignment/>
    </xf>
    <xf numFmtId="0" fontId="8" fillId="25" borderId="14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8" fillId="0" borderId="0" xfId="0" applyFont="1" applyAlignment="1">
      <alignment/>
    </xf>
    <xf numFmtId="0" fontId="8" fillId="25" borderId="10" xfId="0" applyFont="1" applyFill="1" applyBorder="1" applyAlignment="1">
      <alignment horizontal="left" wrapText="1"/>
    </xf>
    <xf numFmtId="0" fontId="8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4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14" fillId="16" borderId="0" xfId="34" applyNumberFormat="1" applyFont="1" applyBorder="1" applyAlignment="1" quotePrefix="1">
      <alignment vertical="center" wrapText="1"/>
      <protection/>
    </xf>
    <xf numFmtId="0" fontId="0" fillId="0" borderId="0" xfId="0" applyNumberFormat="1" applyFont="1" applyBorder="1" applyAlignment="1">
      <alignment vertical="center"/>
    </xf>
    <xf numFmtId="0" fontId="24" fillId="0" borderId="0" xfId="59">
      <alignment/>
      <protection/>
    </xf>
    <xf numFmtId="0" fontId="24" fillId="0" borderId="15" xfId="59" applyBorder="1">
      <alignment/>
      <protection/>
    </xf>
    <xf numFmtId="0" fontId="7" fillId="0" borderId="16" xfId="59" applyFont="1" applyBorder="1" applyAlignment="1">
      <alignment horizontal="center" vertical="center" wrapText="1"/>
      <protection/>
    </xf>
    <xf numFmtId="0" fontId="7" fillId="0" borderId="16" xfId="59" applyFont="1" applyFill="1" applyBorder="1" applyAlignment="1">
      <alignment horizontal="center" vertical="center" wrapText="1"/>
      <protection/>
    </xf>
    <xf numFmtId="0" fontId="7" fillId="16" borderId="16" xfId="59" applyFont="1" applyFill="1" applyBorder="1" applyAlignment="1">
      <alignment horizontal="center" vertical="center" wrapText="1"/>
      <protection/>
    </xf>
    <xf numFmtId="0" fontId="11" fillId="25" borderId="16" xfId="59" applyFont="1" applyFill="1" applyBorder="1" applyAlignment="1">
      <alignment horizontal="center" vertical="center"/>
      <protection/>
    </xf>
    <xf numFmtId="0" fontId="11" fillId="16" borderId="17" xfId="59" applyFont="1" applyFill="1" applyBorder="1" applyAlignment="1">
      <alignment horizontal="center" vertical="center"/>
      <protection/>
    </xf>
    <xf numFmtId="0" fontId="24" fillId="0" borderId="18" xfId="59" applyBorder="1" applyAlignment="1">
      <alignment horizontal="center" vertical="center"/>
      <protection/>
    </xf>
    <xf numFmtId="0" fontId="24" fillId="0" borderId="18" xfId="59" applyFont="1" applyFill="1" applyBorder="1" applyAlignment="1">
      <alignment horizontal="center" vertical="center" wrapText="1"/>
      <protection/>
    </xf>
    <xf numFmtId="175" fontId="0" fillId="0" borderId="18" xfId="59" applyNumberFormat="1" applyFont="1" applyFill="1" applyBorder="1" applyAlignment="1">
      <alignment horizontal="center" vertical="center" wrapText="1"/>
      <protection/>
    </xf>
    <xf numFmtId="175" fontId="0" fillId="18" borderId="18" xfId="59" applyNumberFormat="1" applyFont="1" applyFill="1" applyBorder="1" applyAlignment="1">
      <alignment horizontal="center" vertical="center" wrapText="1"/>
      <protection/>
    </xf>
    <xf numFmtId="4" fontId="24" fillId="0" borderId="18" xfId="59" applyNumberFormat="1" applyBorder="1" applyAlignment="1">
      <alignment horizontal="center" vertical="center"/>
      <protection/>
    </xf>
    <xf numFmtId="0" fontId="12" fillId="26" borderId="18" xfId="59" applyFont="1" applyFill="1" applyBorder="1" applyAlignment="1">
      <alignment horizontal="center" vertical="center"/>
      <protection/>
    </xf>
    <xf numFmtId="0" fontId="24" fillId="23" borderId="10" xfId="59" applyFill="1" applyBorder="1" applyAlignment="1">
      <alignment horizontal="center" vertical="center"/>
      <protection/>
    </xf>
    <xf numFmtId="0" fontId="24" fillId="0" borderId="10" xfId="59" applyBorder="1" applyAlignment="1">
      <alignment horizontal="center" vertical="center"/>
      <protection/>
    </xf>
    <xf numFmtId="0" fontId="24" fillId="16" borderId="10" xfId="59" applyFont="1" applyFill="1" applyBorder="1" applyAlignment="1">
      <alignment horizontal="center" vertical="center"/>
      <protection/>
    </xf>
    <xf numFmtId="175" fontId="0" fillId="0" borderId="10" xfId="59" applyNumberFormat="1" applyFont="1" applyFill="1" applyBorder="1" applyAlignment="1">
      <alignment horizontal="center" vertical="center" wrapText="1"/>
      <protection/>
    </xf>
    <xf numFmtId="0" fontId="27" fillId="0" borderId="18" xfId="59" applyFont="1" applyFill="1" applyBorder="1" applyAlignment="1">
      <alignment horizontal="center" vertical="center"/>
      <protection/>
    </xf>
    <xf numFmtId="0" fontId="29" fillId="18" borderId="0" xfId="59" applyFont="1" applyFill="1">
      <alignment/>
      <protection/>
    </xf>
    <xf numFmtId="0" fontId="25" fillId="18" borderId="0" xfId="59" applyFont="1" applyFill="1">
      <alignment/>
      <protection/>
    </xf>
    <xf numFmtId="0" fontId="7" fillId="10" borderId="16" xfId="59" applyFont="1" applyFill="1" applyBorder="1" applyAlignment="1">
      <alignment horizontal="center" vertical="center" wrapText="1"/>
      <protection/>
    </xf>
    <xf numFmtId="175" fontId="24" fillId="10" borderId="18" xfId="59" applyNumberFormat="1" applyFill="1" applyBorder="1" applyAlignment="1">
      <alignment horizontal="center" vertical="center" wrapText="1"/>
      <protection/>
    </xf>
    <xf numFmtId="175" fontId="24" fillId="10" borderId="10" xfId="59" applyNumberFormat="1" applyFill="1" applyBorder="1" applyAlignment="1">
      <alignment horizontal="center" vertical="center" wrapText="1"/>
      <protection/>
    </xf>
    <xf numFmtId="175" fontId="27" fillId="10" borderId="10" xfId="59" applyNumberFormat="1" applyFont="1" applyFill="1" applyBorder="1" applyAlignment="1">
      <alignment horizontal="center" vertical="center" wrapText="1"/>
      <protection/>
    </xf>
    <xf numFmtId="0" fontId="24" fillId="10" borderId="18" xfId="59" applyFill="1" applyBorder="1" applyAlignment="1">
      <alignment horizontal="center" vertical="center" wrapText="1"/>
      <protection/>
    </xf>
    <xf numFmtId="0" fontId="27" fillId="10" borderId="18" xfId="59" applyFont="1" applyFill="1" applyBorder="1" applyAlignment="1">
      <alignment horizontal="center" vertical="center" wrapText="1"/>
      <protection/>
    </xf>
    <xf numFmtId="0" fontId="27" fillId="0" borderId="18" xfId="59" applyFont="1" applyFill="1" applyBorder="1" applyAlignment="1">
      <alignment horizontal="center" vertical="center" wrapText="1"/>
      <protection/>
    </xf>
    <xf numFmtId="14" fontId="32" fillId="0" borderId="10" xfId="0" applyNumberFormat="1" applyFont="1" applyBorder="1" applyAlignment="1">
      <alignment/>
    </xf>
    <xf numFmtId="0" fontId="11" fillId="16" borderId="16" xfId="59" applyFont="1" applyFill="1" applyBorder="1" applyAlignment="1">
      <alignment horizontal="center" vertical="center"/>
      <protection/>
    </xf>
    <xf numFmtId="14" fontId="24" fillId="16" borderId="10" xfId="59" applyNumberFormat="1" applyFill="1" applyBorder="1" applyAlignment="1">
      <alignment horizontal="center" vertical="center"/>
      <protection/>
    </xf>
    <xf numFmtId="14" fontId="0" fillId="0" borderId="10" xfId="0" applyNumberFormat="1" applyBorder="1" applyAlignment="1">
      <alignment/>
    </xf>
    <xf numFmtId="0" fontId="24" fillId="24" borderId="10" xfId="59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13" fillId="18" borderId="0" xfId="0" applyFont="1" applyFill="1" applyAlignment="1">
      <alignment horizontal="center"/>
    </xf>
    <xf numFmtId="1" fontId="24" fillId="24" borderId="10" xfId="59" applyNumberFormat="1" applyFill="1" applyBorder="1" applyAlignment="1">
      <alignment horizontal="center" vertical="center"/>
      <protection/>
    </xf>
    <xf numFmtId="1" fontId="24" fillId="16" borderId="10" xfId="59" applyNumberFormat="1" applyFont="1" applyFill="1" applyBorder="1" applyAlignment="1">
      <alignment horizontal="center" vertical="center"/>
      <protection/>
    </xf>
    <xf numFmtId="0" fontId="24" fillId="0" borderId="0" xfId="59" applyAlignment="1">
      <alignment horizontal="center"/>
      <protection/>
    </xf>
    <xf numFmtId="0" fontId="24" fillId="10" borderId="18" xfId="59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7" fillId="25" borderId="18" xfId="59" applyFont="1" applyFill="1" applyBorder="1" applyAlignment="1">
      <alignment horizontal="center" vertical="center"/>
      <protection/>
    </xf>
    <xf numFmtId="0" fontId="24" fillId="25" borderId="18" xfId="59" applyFont="1" applyFill="1" applyBorder="1" applyAlignment="1">
      <alignment horizontal="center" vertical="center" wrapText="1"/>
      <protection/>
    </xf>
    <xf numFmtId="0" fontId="27" fillId="25" borderId="18" xfId="59" applyFont="1" applyFill="1" applyBorder="1" applyAlignment="1">
      <alignment horizontal="center" vertical="center" wrapText="1"/>
      <protection/>
    </xf>
    <xf numFmtId="1" fontId="27" fillId="25" borderId="18" xfId="59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2" fillId="16" borderId="14" xfId="34" applyNumberFormat="1" applyBorder="1" applyAlignment="1" quotePrefix="1">
      <alignment horizontal="center" vertical="center" wrapText="1"/>
      <protection/>
    </xf>
    <xf numFmtId="0" fontId="2" fillId="16" borderId="18" xfId="34" applyNumberFormat="1" applyBorder="1" applyAlignment="1" quotePrefix="1">
      <alignment horizontal="center" vertical="center" wrapText="1"/>
      <protection/>
    </xf>
    <xf numFmtId="0" fontId="1" fillId="16" borderId="10" xfId="34" applyNumberFormat="1" applyFont="1" applyBorder="1" applyAlignment="1" quotePrefix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50" fillId="0" borderId="18" xfId="59" applyFont="1" applyFill="1" applyBorder="1" applyAlignment="1">
      <alignment horizontal="center" vertical="center"/>
      <protection/>
    </xf>
    <xf numFmtId="4" fontId="0" fillId="0" borderId="10" xfId="0" applyNumberFormat="1" applyFont="1" applyBorder="1" applyAlignment="1">
      <alignment horizontal="center" vertical="center" wrapText="1"/>
    </xf>
    <xf numFmtId="0" fontId="24" fillId="10" borderId="18" xfId="59" applyFont="1" applyFill="1" applyBorder="1" applyAlignment="1">
      <alignment horizontal="center" vertical="center" wrapText="1"/>
      <protection/>
    </xf>
    <xf numFmtId="0" fontId="51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2" fillId="16" borderId="10" xfId="34" applyNumberFormat="1" applyFont="1" applyBorder="1" applyAlignment="1" quotePrefix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25" borderId="0" xfId="0" applyFont="1" applyFill="1" applyAlignment="1">
      <alignment horizontal="left"/>
    </xf>
    <xf numFmtId="0" fontId="15" fillId="27" borderId="0" xfId="0" applyFont="1" applyFill="1" applyAlignment="1">
      <alignment horizontal="center"/>
    </xf>
    <xf numFmtId="0" fontId="2" fillId="16" borderId="10" xfId="34" applyNumberFormat="1" applyBorder="1" applyAlignment="1" quotePrefix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16" borderId="10" xfId="34" applyNumberFormat="1" applyFont="1" applyBorder="1" applyAlignment="1" quotePrefix="1">
      <alignment horizontal="center" vertical="center" wrapText="1"/>
      <protection/>
    </xf>
    <xf numFmtId="0" fontId="2" fillId="16" borderId="14" xfId="34" applyNumberFormat="1" applyBorder="1" applyAlignment="1" quotePrefix="1">
      <alignment horizontal="center" vertical="center" wrapText="1"/>
      <protection/>
    </xf>
    <xf numFmtId="0" fontId="2" fillId="16" borderId="18" xfId="34" applyNumberFormat="1" applyBorder="1" applyAlignment="1" quotePrefix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4" fillId="16" borderId="10" xfId="34" applyNumberFormat="1" applyFont="1" applyBorder="1" applyAlignment="1" quotePrefix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" fillId="16" borderId="14" xfId="34" applyNumberFormat="1" applyFont="1" applyBorder="1" applyAlignment="1" quotePrefix="1">
      <alignment horizontal="center" vertical="center" wrapText="1"/>
      <protection/>
    </xf>
    <xf numFmtId="0" fontId="1" fillId="16" borderId="18" xfId="34" applyNumberFormat="1" applyFont="1" applyBorder="1" applyAlignment="1" quotePrefix="1">
      <alignment horizontal="center" vertical="center" wrapText="1"/>
      <protection/>
    </xf>
    <xf numFmtId="0" fontId="0" fillId="0" borderId="1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6" fillId="0" borderId="22" xfId="59" applyFont="1" applyBorder="1" applyAlignment="1">
      <alignment horizontal="center"/>
      <protection/>
    </xf>
    <xf numFmtId="0" fontId="24" fillId="0" borderId="22" xfId="59" applyBorder="1" applyAlignment="1">
      <alignment horizontal="center"/>
      <protection/>
    </xf>
    <xf numFmtId="0" fontId="0" fillId="0" borderId="0" xfId="0" applyNumberFormat="1" applyFont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4" fontId="2" fillId="16" borderId="14" xfId="34" applyNumberFormat="1" applyBorder="1" applyAlignment="1" quotePrefix="1">
      <alignment horizontal="center" vertical="center" wrapText="1"/>
      <protection/>
    </xf>
    <xf numFmtId="4" fontId="2" fillId="16" borderId="18" xfId="34" applyNumberFormat="1" applyBorder="1" applyAlignment="1" quotePrefix="1">
      <alignment horizontal="center" vertical="center" wrapText="1"/>
      <protection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" fontId="1" fillId="16" borderId="10" xfId="34" applyNumberFormat="1" applyFont="1" applyBorder="1" applyAlignment="1" quotePrefix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4" fontId="2" fillId="16" borderId="10" xfId="34" applyNumberFormat="1" applyBorder="1" applyAlignment="1">
      <alignment horizontal="center" vertical="center" wrapText="1"/>
      <protection/>
    </xf>
    <xf numFmtId="4" fontId="2" fillId="16" borderId="10" xfId="34" applyNumberFormat="1" applyBorder="1" applyAlignment="1" quotePrefix="1">
      <alignment horizontal="center" vertical="center" wrapText="1"/>
      <protection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20" fontId="17" fillId="0" borderId="0" xfId="0" applyNumberFormat="1" applyFont="1" applyAlignment="1">
      <alignment horizontal="left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" xfId="33"/>
    <cellStyle name="S10" xfId="34"/>
    <cellStyle name="S11" xfId="35"/>
    <cellStyle name="S12" xfId="36"/>
    <cellStyle name="S13" xfId="37"/>
    <cellStyle name="S14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0</xdr:row>
      <xdr:rowOff>0</xdr:rowOff>
    </xdr:from>
    <xdr:to>
      <xdr:col>13</xdr:col>
      <xdr:colOff>657225</xdr:colOff>
      <xdr:row>10</xdr:row>
      <xdr:rowOff>333375</xdr:rowOff>
    </xdr:to>
    <xdr:pic>
      <xdr:nvPicPr>
        <xdr:cNvPr id="1" name="Рисунок 2" descr="Заявка (новая)"/>
        <xdr:cNvPicPr preferRelativeResize="1">
          <a:picLocks noChangeAspect="1"/>
        </xdr:cNvPicPr>
      </xdr:nvPicPr>
      <xdr:blipFill>
        <a:blip r:embed="rId1"/>
        <a:srcRect l="37831" t="-8332" r="19798" b="33332"/>
        <a:stretch>
          <a:fillRect/>
        </a:stretch>
      </xdr:blipFill>
      <xdr:spPr>
        <a:xfrm>
          <a:off x="9629775" y="0"/>
          <a:ext cx="3257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85725</xdr:rowOff>
    </xdr:from>
    <xdr:to>
      <xdr:col>2</xdr:col>
      <xdr:colOff>771525</xdr:colOff>
      <xdr:row>10</xdr:row>
      <xdr:rowOff>219075</xdr:rowOff>
    </xdr:to>
    <xdr:pic>
      <xdr:nvPicPr>
        <xdr:cNvPr id="2" name="Picture 3" descr="R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57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133350</xdr:rowOff>
    </xdr:from>
    <xdr:to>
      <xdr:col>2</xdr:col>
      <xdr:colOff>942975</xdr:colOff>
      <xdr:row>9</xdr:row>
      <xdr:rowOff>133350</xdr:rowOff>
    </xdr:to>
    <xdr:pic>
      <xdr:nvPicPr>
        <xdr:cNvPr id="1" name="Picture 3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3350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123825</xdr:rowOff>
    </xdr:from>
    <xdr:to>
      <xdr:col>14</xdr:col>
      <xdr:colOff>485775</xdr:colOff>
      <xdr:row>9</xdr:row>
      <xdr:rowOff>28575</xdr:rowOff>
    </xdr:to>
    <xdr:pic>
      <xdr:nvPicPr>
        <xdr:cNvPr id="2" name="Рисунок 2" descr="Заявка (новая)"/>
        <xdr:cNvPicPr preferRelativeResize="1">
          <a:picLocks noChangeAspect="1"/>
        </xdr:cNvPicPr>
      </xdr:nvPicPr>
      <xdr:blipFill>
        <a:blip r:embed="rId2"/>
        <a:srcRect l="37831" t="-8332" r="19798" b="33332"/>
        <a:stretch>
          <a:fillRect/>
        </a:stretch>
      </xdr:blipFill>
      <xdr:spPr>
        <a:xfrm>
          <a:off x="9744075" y="123825"/>
          <a:ext cx="4200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2</xdr:col>
      <xdr:colOff>381000</xdr:colOff>
      <xdr:row>2</xdr:row>
      <xdr:rowOff>190500</xdr:rowOff>
    </xdr:to>
    <xdr:pic>
      <xdr:nvPicPr>
        <xdr:cNvPr id="1" name="Picture 3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0</xdr:row>
      <xdr:rowOff>0</xdr:rowOff>
    </xdr:from>
    <xdr:to>
      <xdr:col>10</xdr:col>
      <xdr:colOff>514350</xdr:colOff>
      <xdr:row>7</xdr:row>
      <xdr:rowOff>152400</xdr:rowOff>
    </xdr:to>
    <xdr:pic>
      <xdr:nvPicPr>
        <xdr:cNvPr id="2" name="Рисунок 2" descr="Заявка (новая)"/>
        <xdr:cNvPicPr preferRelativeResize="1">
          <a:picLocks noChangeAspect="1"/>
        </xdr:cNvPicPr>
      </xdr:nvPicPr>
      <xdr:blipFill>
        <a:blip r:embed="rId2"/>
        <a:srcRect l="37831" t="-8332" r="19798" b="33332"/>
        <a:stretch>
          <a:fillRect/>
        </a:stretch>
      </xdr:blipFill>
      <xdr:spPr>
        <a:xfrm>
          <a:off x="6962775" y="0"/>
          <a:ext cx="2228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142875</xdr:rowOff>
    </xdr:from>
    <xdr:to>
      <xdr:col>2</xdr:col>
      <xdr:colOff>371475</xdr:colOff>
      <xdr:row>9</xdr:row>
      <xdr:rowOff>180975</xdr:rowOff>
    </xdr:to>
    <xdr:pic>
      <xdr:nvPicPr>
        <xdr:cNvPr id="1" name="Picture 3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4770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10</xdr:col>
      <xdr:colOff>342900</xdr:colOff>
      <xdr:row>11</xdr:row>
      <xdr:rowOff>57150</xdr:rowOff>
    </xdr:to>
    <xdr:pic>
      <xdr:nvPicPr>
        <xdr:cNvPr id="2" name="Рисунок 2" descr="Заявка (новая)"/>
        <xdr:cNvPicPr preferRelativeResize="1">
          <a:picLocks noChangeAspect="1"/>
        </xdr:cNvPicPr>
      </xdr:nvPicPr>
      <xdr:blipFill>
        <a:blip r:embed="rId2"/>
        <a:srcRect l="37831" t="-8332" r="19798" b="33332"/>
        <a:stretch>
          <a:fillRect/>
        </a:stretch>
      </xdr:blipFill>
      <xdr:spPr>
        <a:xfrm>
          <a:off x="7315200" y="685800"/>
          <a:ext cx="2466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114300</xdr:rowOff>
    </xdr:from>
    <xdr:to>
      <xdr:col>2</xdr:col>
      <xdr:colOff>57150</xdr:colOff>
      <xdr:row>10</xdr:row>
      <xdr:rowOff>190500</xdr:rowOff>
    </xdr:to>
    <xdr:pic>
      <xdr:nvPicPr>
        <xdr:cNvPr id="1" name="Picture 3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0010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9</xdr:col>
      <xdr:colOff>342900</xdr:colOff>
      <xdr:row>11</xdr:row>
      <xdr:rowOff>57150</xdr:rowOff>
    </xdr:to>
    <xdr:pic>
      <xdr:nvPicPr>
        <xdr:cNvPr id="2" name="Рисунок 2" descr="Заявка (новая)"/>
        <xdr:cNvPicPr preferRelativeResize="1">
          <a:picLocks noChangeAspect="1"/>
        </xdr:cNvPicPr>
      </xdr:nvPicPr>
      <xdr:blipFill>
        <a:blip r:embed="rId2"/>
        <a:srcRect l="37831" t="-8332" r="19798" b="33332"/>
        <a:stretch>
          <a:fillRect/>
        </a:stretch>
      </xdr:blipFill>
      <xdr:spPr>
        <a:xfrm>
          <a:off x="6457950" y="685800"/>
          <a:ext cx="2466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133350</xdr:rowOff>
    </xdr:from>
    <xdr:to>
      <xdr:col>3</xdr:col>
      <xdr:colOff>361950</xdr:colOff>
      <xdr:row>4</xdr:row>
      <xdr:rowOff>28575</xdr:rowOff>
    </xdr:to>
    <xdr:pic>
      <xdr:nvPicPr>
        <xdr:cNvPr id="1" name="Picture 3" descr="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3350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0</xdr:row>
      <xdr:rowOff>123825</xdr:rowOff>
    </xdr:from>
    <xdr:to>
      <xdr:col>11</xdr:col>
      <xdr:colOff>495300</xdr:colOff>
      <xdr:row>5</xdr:row>
      <xdr:rowOff>9525</xdr:rowOff>
    </xdr:to>
    <xdr:pic>
      <xdr:nvPicPr>
        <xdr:cNvPr id="2" name="Рисунок 2" descr="Заявка (новая)"/>
        <xdr:cNvPicPr preferRelativeResize="1">
          <a:picLocks noChangeAspect="1"/>
        </xdr:cNvPicPr>
      </xdr:nvPicPr>
      <xdr:blipFill>
        <a:blip r:embed="rId2"/>
        <a:srcRect l="37831" t="-8332" r="19798" b="33332"/>
        <a:stretch>
          <a:fillRect/>
        </a:stretch>
      </xdr:blipFill>
      <xdr:spPr>
        <a:xfrm>
          <a:off x="7143750" y="123825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1;&#1091;&#1088;&#1083;&#1072;&#1082;%202014\&#1055;&#1088;&#1086;&#1075;\prog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1;&#1091;&#1088;&#1083;&#1072;&#1082;%202014\&#1055;&#1088;&#1086;&#1075;\prog\&#1056;&#1077;&#1075;&#1080;&#1089;&#1090;&#1088;&#1072;&#1094;&#1080;&#1103;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судей"/>
      <sheetName val="Adm"/>
      <sheetName val="Pilot ТР0"/>
      <sheetName val="Pilot ТР05"/>
      <sheetName val="Pilot ТР1"/>
      <sheetName val="Pilot ТР2"/>
      <sheetName val="Pilot ТР3"/>
    </sheetNames>
    <sheetDataSet>
      <sheetData sheetId="1">
        <row r="2">
          <cell r="C2" t="str">
            <v>Министерство спорта Российской Федерации</v>
          </cell>
        </row>
        <row r="3">
          <cell r="C3" t="str">
            <v>Российская Автомобильная Федерация</v>
          </cell>
        </row>
        <row r="4">
          <cell r="D4" t="str">
            <v>III Этап Кубка РАФ Поволжского региона Отборочный этап Кубка России </v>
          </cell>
        </row>
        <row r="5">
          <cell r="C5" t="str">
            <v>"ТР1"</v>
          </cell>
        </row>
        <row r="6">
          <cell r="C6" t="str">
            <v>11-13/07/2014</v>
          </cell>
        </row>
        <row r="9">
          <cell r="C9" t="str">
            <v>Саратовское Региональное Отделение РАФ</v>
          </cell>
        </row>
        <row r="10">
          <cell r="C10" t="str">
            <v>Саратовский Клуб Внедорожников </v>
          </cell>
        </row>
        <row r="16">
          <cell r="I16" t="str">
            <v>Борисова Т. (Саратов) Лиц.ВК, Л. 141952</v>
          </cell>
        </row>
        <row r="17">
          <cell r="I17" t="str">
            <v>Вдовиченко А. (Саратов) Лиц.ВК, Л. 141951</v>
          </cell>
        </row>
        <row r="18">
          <cell r="I18" t="str">
            <v>Ермалаев А. (Саратов) Лиц.Л. 141961</v>
          </cell>
        </row>
        <row r="19">
          <cell r="I19" t="str">
            <v> . () Лиц.</v>
          </cell>
        </row>
        <row r="20">
          <cell r="I20" t="str">
            <v>Левина Е. () Лиц.</v>
          </cell>
        </row>
        <row r="22">
          <cell r="I22" t="str">
            <v>Чернышов В. (Саратов) Лиц.2К, Л. 141953 </v>
          </cell>
        </row>
        <row r="23">
          <cell r="I23" t="str">
            <v>Добронравова Т. (Саратов) Лиц.Л. 141964</v>
          </cell>
        </row>
      </sheetData>
      <sheetData sheetId="4">
        <row r="6">
          <cell r="A6">
            <v>1</v>
          </cell>
          <cell r="B6" t="str">
            <v>Сайян</v>
          </cell>
          <cell r="C6" t="str">
            <v>Аркадтй</v>
          </cell>
          <cell r="D6" t="str">
            <v>Е 144036</v>
          </cell>
          <cell r="E6" t="str">
            <v>Саратов</v>
          </cell>
          <cell r="J6">
            <v>2</v>
          </cell>
        </row>
        <row r="7">
          <cell r="B7" t="str">
            <v>Карев </v>
          </cell>
          <cell r="C7" t="str">
            <v>Алексей</v>
          </cell>
          <cell r="D7" t="str">
            <v>Е 144171</v>
          </cell>
        </row>
        <row r="8">
          <cell r="A8">
            <v>2</v>
          </cell>
          <cell r="B8" t="str">
            <v>Богословский </v>
          </cell>
          <cell r="C8" t="str">
            <v>Игорь</v>
          </cell>
          <cell r="D8" t="str">
            <v>Е 144006</v>
          </cell>
          <cell r="E8" t="str">
            <v>Саратов</v>
          </cell>
          <cell r="J8">
            <v>33</v>
          </cell>
        </row>
        <row r="9">
          <cell r="B9" t="str">
            <v>Богословский </v>
          </cell>
          <cell r="C9" t="str">
            <v>Сергей</v>
          </cell>
          <cell r="D9" t="str">
            <v>Е  144007</v>
          </cell>
        </row>
        <row r="10">
          <cell r="A10">
            <v>3</v>
          </cell>
          <cell r="B10" t="str">
            <v>Махновец</v>
          </cell>
          <cell r="C10" t="str">
            <v>Андрей</v>
          </cell>
          <cell r="D10" t="str">
            <v>Е 144008</v>
          </cell>
          <cell r="E10" t="str">
            <v>Саратов</v>
          </cell>
          <cell r="J10">
            <v>7</v>
          </cell>
        </row>
        <row r="11">
          <cell r="B11" t="str">
            <v>Скорин</v>
          </cell>
          <cell r="C11" t="str">
            <v>Дмитрий</v>
          </cell>
          <cell r="D11" t="str">
            <v>E 144153</v>
          </cell>
        </row>
        <row r="12">
          <cell r="A12">
            <v>4</v>
          </cell>
          <cell r="B12" t="str">
            <v>Азовский </v>
          </cell>
          <cell r="C12" t="str">
            <v>Михаил</v>
          </cell>
          <cell r="D12" t="str">
            <v>Е 144004</v>
          </cell>
          <cell r="E12" t="str">
            <v>Саратов</v>
          </cell>
          <cell r="J12">
            <v>5</v>
          </cell>
        </row>
        <row r="13">
          <cell r="B13" t="str">
            <v>Стручалин </v>
          </cell>
          <cell r="C13" t="str">
            <v>Андрей</v>
          </cell>
          <cell r="D13" t="str">
            <v>Е 144005</v>
          </cell>
        </row>
        <row r="14">
          <cell r="A14">
            <v>5</v>
          </cell>
          <cell r="B14" t="str">
            <v>Кузьменко</v>
          </cell>
          <cell r="C14" t="str">
            <v>Анатолий</v>
          </cell>
          <cell r="D14" t="str">
            <v>Е 11002</v>
          </cell>
          <cell r="E14" t="str">
            <v>Саратов</v>
          </cell>
          <cell r="J14">
            <v>18</v>
          </cell>
        </row>
        <row r="15">
          <cell r="B15" t="str">
            <v>Баланов</v>
          </cell>
          <cell r="C15" t="str">
            <v>Андрей</v>
          </cell>
          <cell r="D15" t="str">
            <v>Е 144003</v>
          </cell>
        </row>
        <row r="16">
          <cell r="A16">
            <v>6</v>
          </cell>
          <cell r="B16" t="str">
            <v>Самохин </v>
          </cell>
          <cell r="C16" t="str">
            <v>Юрий</v>
          </cell>
          <cell r="D16" t="str">
            <v>Е 144309</v>
          </cell>
          <cell r="E16" t="str">
            <v>Суровикино</v>
          </cell>
          <cell r="J16">
            <v>60</v>
          </cell>
        </row>
        <row r="17">
          <cell r="B17" t="str">
            <v>Стрелков</v>
          </cell>
          <cell r="C17" t="str">
            <v>Денис</v>
          </cell>
          <cell r="D17" t="str">
            <v>Е 144310</v>
          </cell>
        </row>
        <row r="18">
          <cell r="A18">
            <v>7</v>
          </cell>
          <cell r="B18" t="str">
            <v>Череп </v>
          </cell>
          <cell r="C18" t="str">
            <v>Роман</v>
          </cell>
          <cell r="D18" t="str">
            <v>E 144159</v>
          </cell>
          <cell r="E18" t="str">
            <v>Саратов</v>
          </cell>
          <cell r="J18">
            <v>23</v>
          </cell>
        </row>
        <row r="19">
          <cell r="B19" t="str">
            <v>Евдокимов</v>
          </cell>
          <cell r="C19" t="str">
            <v>Вячеслав </v>
          </cell>
          <cell r="D19" t="str">
            <v>E 144160</v>
          </cell>
        </row>
        <row r="20">
          <cell r="A20">
            <v>8</v>
          </cell>
          <cell r="B20" t="str">
            <v>Лопушкова</v>
          </cell>
          <cell r="C20" t="str">
            <v>Ирина</v>
          </cell>
          <cell r="D20" t="str">
            <v>Д 142536</v>
          </cell>
          <cell r="E20" t="str">
            <v>Волгоград</v>
          </cell>
          <cell r="J20">
            <v>12</v>
          </cell>
        </row>
        <row r="21">
          <cell r="B21" t="str">
            <v>Гильдебрант</v>
          </cell>
          <cell r="C21" t="str">
            <v>Владислав</v>
          </cell>
          <cell r="D21" t="str">
            <v>Д 142560</v>
          </cell>
        </row>
        <row r="22">
          <cell r="A22">
            <v>9</v>
          </cell>
          <cell r="B22" t="str">
            <v>Новиков</v>
          </cell>
          <cell r="C22" t="str">
            <v>Вячеслав </v>
          </cell>
          <cell r="D22" t="str">
            <v>Е 144307</v>
          </cell>
          <cell r="E22" t="str">
            <v>Волгоград</v>
          </cell>
          <cell r="J22">
            <v>61</v>
          </cell>
        </row>
        <row r="23">
          <cell r="B23" t="str">
            <v>Горбачев</v>
          </cell>
          <cell r="C23" t="str">
            <v>Максим</v>
          </cell>
          <cell r="D23" t="str">
            <v>Е 144308</v>
          </cell>
        </row>
        <row r="24">
          <cell r="A24">
            <v>10</v>
          </cell>
          <cell r="B24" t="str">
            <v>Алипов</v>
          </cell>
          <cell r="C24" t="str">
            <v>Александр </v>
          </cell>
          <cell r="D24" t="str">
            <v>Е 144182</v>
          </cell>
          <cell r="E24" t="str">
            <v>Пенза</v>
          </cell>
          <cell r="J24">
            <v>58</v>
          </cell>
        </row>
        <row r="25">
          <cell r="B25" t="str">
            <v>Салин</v>
          </cell>
          <cell r="C25" t="str">
            <v>Дмитрий</v>
          </cell>
          <cell r="D25" t="str">
            <v>Е 144183</v>
          </cell>
        </row>
        <row r="26">
          <cell r="A26">
            <v>11</v>
          </cell>
          <cell r="B26" t="str">
            <v>Малинин</v>
          </cell>
          <cell r="C26" t="str">
            <v>Алексей</v>
          </cell>
          <cell r="D26" t="str">
            <v>Е 144196</v>
          </cell>
          <cell r="E26" t="str">
            <v>Саратов</v>
          </cell>
          <cell r="J26">
            <v>57</v>
          </cell>
        </row>
        <row r="27">
          <cell r="B27" t="str">
            <v>Щербаков</v>
          </cell>
          <cell r="C27" t="str">
            <v>Роман</v>
          </cell>
          <cell r="D27" t="str">
            <v>Е 144197</v>
          </cell>
        </row>
        <row r="28">
          <cell r="A28">
            <v>12</v>
          </cell>
        </row>
        <row r="30">
          <cell r="A30">
            <v>13</v>
          </cell>
        </row>
        <row r="32">
          <cell r="A32">
            <v>14</v>
          </cell>
        </row>
        <row r="34">
          <cell r="A34">
            <v>15</v>
          </cell>
        </row>
        <row r="36">
          <cell r="A36">
            <v>16</v>
          </cell>
        </row>
        <row r="38">
          <cell r="A38">
            <v>17</v>
          </cell>
        </row>
        <row r="40">
          <cell r="A40">
            <v>18</v>
          </cell>
        </row>
        <row r="42">
          <cell r="A42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судей"/>
      <sheetName val="Adm"/>
      <sheetName val="Pilot ТР0"/>
      <sheetName val="Pilot ТР05"/>
      <sheetName val="Pilot ТР1"/>
      <sheetName val="Pilot ТР2"/>
      <sheetName val="Pilot ТР3"/>
    </sheetNames>
    <sheetDataSet>
      <sheetData sheetId="4">
        <row r="6">
          <cell r="F6" t="str">
            <v>Саратов</v>
          </cell>
          <cell r="G6" t="str">
            <v>Е 144036</v>
          </cell>
          <cell r="H6" t="str">
            <v>Мицубиси Сахра</v>
          </cell>
          <cell r="J6">
            <v>2</v>
          </cell>
        </row>
        <row r="8">
          <cell r="F8" t="str">
            <v>Саратов</v>
          </cell>
          <cell r="G8" t="str">
            <v>Е 144006</v>
          </cell>
          <cell r="H8" t="str">
            <v>УАЗ</v>
          </cell>
          <cell r="J8">
            <v>33</v>
          </cell>
        </row>
        <row r="10">
          <cell r="F10" t="str">
            <v>Саратов</v>
          </cell>
          <cell r="G10" t="str">
            <v>Е 144008</v>
          </cell>
          <cell r="H10" t="str">
            <v>УАЗ</v>
          </cell>
          <cell r="J10">
            <v>7</v>
          </cell>
        </row>
        <row r="12">
          <cell r="F12" t="str">
            <v>Саратов</v>
          </cell>
          <cell r="G12" t="str">
            <v>Е 144004</v>
          </cell>
          <cell r="H12" t="str">
            <v>УАЗ</v>
          </cell>
          <cell r="J12">
            <v>5</v>
          </cell>
        </row>
        <row r="14">
          <cell r="F14" t="str">
            <v>Саратов</v>
          </cell>
          <cell r="G14" t="str">
            <v>Е 11002</v>
          </cell>
          <cell r="H14" t="str">
            <v>УАЗ</v>
          </cell>
          <cell r="J14">
            <v>18</v>
          </cell>
        </row>
        <row r="16">
          <cell r="F16" t="str">
            <v>Суровикино</v>
          </cell>
          <cell r="G16" t="str">
            <v>Е 144309</v>
          </cell>
          <cell r="H16" t="str">
            <v>Тойота</v>
          </cell>
          <cell r="J16">
            <v>60</v>
          </cell>
        </row>
        <row r="18">
          <cell r="F18" t="str">
            <v>Саратов</v>
          </cell>
          <cell r="H18" t="str">
            <v>УАЗ</v>
          </cell>
          <cell r="J18">
            <v>23</v>
          </cell>
        </row>
        <row r="20">
          <cell r="F20" t="str">
            <v>Волгоград</v>
          </cell>
          <cell r="G20" t="str">
            <v>Д 142536</v>
          </cell>
          <cell r="H20" t="str">
            <v>TL-70</v>
          </cell>
          <cell r="J20">
            <v>12</v>
          </cell>
        </row>
        <row r="22">
          <cell r="F22" t="str">
            <v>Волгоград</v>
          </cell>
          <cell r="G22" t="str">
            <v>Е 144307</v>
          </cell>
          <cell r="H22" t="str">
            <v>Тойота</v>
          </cell>
          <cell r="J22">
            <v>61</v>
          </cell>
        </row>
        <row r="24">
          <cell r="F24" t="str">
            <v>Пенза</v>
          </cell>
          <cell r="G24" t="str">
            <v>Е 144182</v>
          </cell>
          <cell r="H24" t="str">
            <v>Ваз</v>
          </cell>
          <cell r="J24">
            <v>58</v>
          </cell>
        </row>
        <row r="26">
          <cell r="F26" t="str">
            <v>Саратов</v>
          </cell>
          <cell r="G26" t="str">
            <v>Е 144196</v>
          </cell>
          <cell r="H26" t="str">
            <v>УАЗ</v>
          </cell>
          <cell r="J26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2.625" style="0" customWidth="1"/>
    <col min="2" max="2" width="100.875" style="0" customWidth="1"/>
  </cols>
  <sheetData>
    <row r="1" spans="1:2" ht="12.75">
      <c r="A1" s="43" t="s">
        <v>29</v>
      </c>
      <c r="B1" s="38" t="str">
        <f>'[1]Adm'!$C$2</f>
        <v>Министерство спорта Российской Федерации</v>
      </c>
    </row>
    <row r="2" spans="1:2" ht="12.75">
      <c r="A2" s="43" t="s">
        <v>30</v>
      </c>
      <c r="B2" s="39" t="str">
        <f>'[1]Adm'!$C$3</f>
        <v>Российская Автомобильная Федерация</v>
      </c>
    </row>
    <row r="3" spans="1:7" ht="13.5" customHeight="1">
      <c r="A3" s="43" t="s">
        <v>31</v>
      </c>
      <c r="B3" s="38" t="str">
        <f>'[1]Adm'!$C$9</f>
        <v>Саратовское Региональное Отделение РАФ</v>
      </c>
      <c r="D3" s="37"/>
      <c r="E3" s="137" t="s">
        <v>40</v>
      </c>
      <c r="F3" s="137"/>
      <c r="G3" s="137"/>
    </row>
    <row r="4" spans="1:2" ht="12.75" customHeight="1">
      <c r="A4" s="43" t="s">
        <v>32</v>
      </c>
      <c r="B4" s="41" t="str">
        <f>'[1]Adm'!$C$10</f>
        <v>Саратовский Клуб Внедорожников </v>
      </c>
    </row>
    <row r="5" spans="1:7" ht="12.75">
      <c r="A5" s="42" t="s">
        <v>33</v>
      </c>
      <c r="B5" s="42"/>
      <c r="D5" s="40"/>
      <c r="E5" s="137" t="s">
        <v>41</v>
      </c>
      <c r="F5" s="137"/>
      <c r="G5" s="137"/>
    </row>
    <row r="6" spans="1:2" ht="12.75">
      <c r="A6" s="42" t="s">
        <v>34</v>
      </c>
      <c r="B6" s="42" t="s">
        <v>22</v>
      </c>
    </row>
    <row r="8" spans="1:2" ht="12.75">
      <c r="A8" s="34" t="s">
        <v>35</v>
      </c>
      <c r="B8" s="44" t="str">
        <f>'[1]Adm'!$D$4</f>
        <v>III Этап Кубка РАФ Поволжского региона Отборочный этап Кубка России </v>
      </c>
    </row>
    <row r="9" spans="1:7" ht="12.75">
      <c r="A9" s="34" t="s">
        <v>36</v>
      </c>
      <c r="B9" s="45" t="s">
        <v>44</v>
      </c>
      <c r="C9" s="7"/>
      <c r="D9" s="7"/>
      <c r="E9" s="7"/>
      <c r="F9" s="7"/>
      <c r="G9" s="7"/>
    </row>
    <row r="10" spans="1:2" ht="12.75">
      <c r="A10" s="17" t="s">
        <v>43</v>
      </c>
      <c r="B10" t="s">
        <v>81</v>
      </c>
    </row>
    <row r="11" spans="1:2" ht="12.75">
      <c r="A11" s="42" t="s">
        <v>3</v>
      </c>
      <c r="B11" s="42" t="s">
        <v>83</v>
      </c>
    </row>
    <row r="12" spans="1:2" ht="12.75">
      <c r="A12" s="46" t="s">
        <v>37</v>
      </c>
      <c r="B12" s="46" t="str">
        <f>'[1]Adm'!$C$6</f>
        <v>11-13/07/2014</v>
      </c>
    </row>
    <row r="14" spans="1:2" ht="12.75">
      <c r="A14" s="42" t="s">
        <v>38</v>
      </c>
      <c r="B14" s="42" t="str">
        <f>'[1]Adm'!$C$5</f>
        <v>"ТР1"</v>
      </c>
    </row>
    <row r="16" spans="1:3" ht="12.75">
      <c r="A16" s="16"/>
      <c r="B16" s="16"/>
      <c r="C16" s="16"/>
    </row>
    <row r="17" spans="1:3" ht="12.75">
      <c r="A17" s="16"/>
      <c r="B17" s="39" t="s">
        <v>42</v>
      </c>
      <c r="C17" s="16"/>
    </row>
    <row r="18" spans="1:3" ht="12.75">
      <c r="A18" s="16"/>
      <c r="B18" s="46" t="str">
        <f>'[1]Adm'!$I$22</f>
        <v>Чернышов В. (Саратов) Лиц.2К, Л. 141953 </v>
      </c>
      <c r="C18" s="16"/>
    </row>
    <row r="19" spans="1:3" ht="12.75">
      <c r="A19" s="16"/>
      <c r="B19" s="39" t="s">
        <v>20</v>
      </c>
      <c r="C19" s="16"/>
    </row>
    <row r="20" spans="1:3" ht="12.75">
      <c r="A20" s="16"/>
      <c r="B20" s="46" t="str">
        <f>'[1]Adm'!$I$23</f>
        <v>Добронравова Т. (Саратов) Лиц.Л. 141964</v>
      </c>
      <c r="C20" s="16"/>
    </row>
    <row r="21" spans="1:3" ht="12.75">
      <c r="A21" s="16"/>
      <c r="B21" s="39" t="s">
        <v>21</v>
      </c>
      <c r="C21" s="16"/>
    </row>
    <row r="22" spans="1:3" ht="12.75">
      <c r="A22" s="16"/>
      <c r="B22" s="46" t="str">
        <f>'[1]Adm'!$I$16</f>
        <v>Борисова Т. (Саратов) Лиц.ВК, Л. 141952</v>
      </c>
      <c r="C22" s="16"/>
    </row>
    <row r="23" spans="1:3" ht="12.75">
      <c r="A23" s="16"/>
      <c r="B23" s="39" t="s">
        <v>77</v>
      </c>
      <c r="C23" s="16"/>
    </row>
    <row r="24" spans="1:3" ht="12.75">
      <c r="A24" s="16"/>
      <c r="B24" s="46" t="str">
        <f>'[1]Adm'!$I$17</f>
        <v>Вдовиченко А. (Саратов) Лиц.ВК, Л. 141951</v>
      </c>
      <c r="C24" s="16"/>
    </row>
    <row r="25" spans="1:3" ht="12.75">
      <c r="A25" s="16"/>
      <c r="B25" s="39" t="s">
        <v>78</v>
      </c>
      <c r="C25" s="16"/>
    </row>
    <row r="26" spans="1:3" ht="12.75">
      <c r="A26" s="16"/>
      <c r="B26" s="46" t="str">
        <f>'[1]Adm'!$I$18</f>
        <v>Ермалаев А. (Саратов) Лиц.Л. 141961</v>
      </c>
      <c r="C26" s="16"/>
    </row>
    <row r="27" spans="1:3" ht="12.75">
      <c r="A27" s="16"/>
      <c r="B27" s="39" t="s">
        <v>23</v>
      </c>
      <c r="C27" s="16"/>
    </row>
    <row r="28" ht="12.75">
      <c r="B28" s="46" t="str">
        <f>'[1]Adm'!$I$19</f>
        <v> . () Лиц.</v>
      </c>
    </row>
    <row r="29" ht="12.75">
      <c r="B29" s="39" t="s">
        <v>24</v>
      </c>
    </row>
    <row r="30" ht="12.75">
      <c r="B30" s="46" t="str">
        <f>'[1]Adm'!$I$20</f>
        <v>Левина Е. () Лиц.</v>
      </c>
    </row>
  </sheetData>
  <sheetProtection/>
  <mergeCells count="2">
    <mergeCell ref="E3:G3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L67"/>
  <sheetViews>
    <sheetView zoomScalePageLayoutView="0" workbookViewId="0" topLeftCell="A1">
      <selection activeCell="C35" sqref="C35:C36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6.75390625" style="7" customWidth="1"/>
    <col min="4" max="4" width="16.375" style="0" customWidth="1"/>
    <col min="5" max="5" width="16.875" style="0" customWidth="1"/>
    <col min="6" max="6" width="12.875" style="8" customWidth="1"/>
    <col min="9" max="9" width="9.875" style="0" bestFit="1" customWidth="1"/>
  </cols>
  <sheetData>
    <row r="2" spans="1:6" ht="12.75">
      <c r="A2" s="154" t="str">
        <f>Титул!B1</f>
        <v>Министерство спорта Российской Федерации</v>
      </c>
      <c r="B2" s="154"/>
      <c r="C2" s="154"/>
      <c r="D2" s="154"/>
      <c r="E2" s="154"/>
      <c r="F2" s="154"/>
    </row>
    <row r="3" spans="1:6" ht="14.25" customHeight="1">
      <c r="A3" s="154" t="str">
        <f>Титул!B2</f>
        <v>Российская Автомобильная Федерация</v>
      </c>
      <c r="B3" s="154"/>
      <c r="C3" s="154"/>
      <c r="D3" s="154"/>
      <c r="E3" s="154"/>
      <c r="F3" s="154"/>
    </row>
    <row r="4" spans="1:6" ht="14.25" customHeight="1">
      <c r="A4" s="156" t="str">
        <f>Титул!B3</f>
        <v>Саратовское Региональное Отделение РАФ</v>
      </c>
      <c r="B4" s="156"/>
      <c r="C4" s="156"/>
      <c r="D4" s="156"/>
      <c r="E4" s="156"/>
      <c r="F4" s="156"/>
    </row>
    <row r="5" spans="1:6" ht="11.25" customHeight="1">
      <c r="A5" s="156"/>
      <c r="B5" s="156"/>
      <c r="C5" s="156"/>
      <c r="D5" s="156"/>
      <c r="E5" s="156"/>
      <c r="F5" s="156"/>
    </row>
    <row r="6" spans="1:6" ht="8.25" customHeight="1">
      <c r="A6" s="155"/>
      <c r="B6" s="155"/>
      <c r="C6" s="155"/>
      <c r="D6" s="155"/>
      <c r="E6" s="155"/>
      <c r="F6" s="155"/>
    </row>
    <row r="7" spans="1:6" ht="4.5" customHeight="1">
      <c r="A7" s="157"/>
      <c r="B7" s="157"/>
      <c r="C7" s="157"/>
      <c r="D7" s="157"/>
      <c r="E7" s="157"/>
      <c r="F7" s="157"/>
    </row>
    <row r="8" spans="1:6" ht="2.25" customHeight="1">
      <c r="A8" s="137"/>
      <c r="B8" s="137"/>
      <c r="C8" s="137"/>
      <c r="D8" s="137"/>
      <c r="E8" s="137"/>
      <c r="F8" s="137"/>
    </row>
    <row r="9" ht="3.75" customHeight="1"/>
    <row r="10" spans="1:6" ht="18">
      <c r="A10" s="172" t="str">
        <f>Титул!B10</f>
        <v>"Бурлак трофи"</v>
      </c>
      <c r="B10" s="172"/>
      <c r="C10" s="172"/>
      <c r="D10" s="172"/>
      <c r="E10" s="172"/>
      <c r="F10" s="172"/>
    </row>
    <row r="11" spans="1:6" ht="15">
      <c r="A11" s="166" t="str">
        <f>Титул!B8</f>
        <v>III Этап Кубка РАФ Поволжского региона Отборочный этап Кубка России </v>
      </c>
      <c r="B11" s="166"/>
      <c r="C11" s="166"/>
      <c r="D11" s="166"/>
      <c r="E11" s="166"/>
      <c r="F11" s="166"/>
    </row>
    <row r="12" ht="6" customHeight="1"/>
    <row r="13" ht="6" customHeight="1"/>
    <row r="14" spans="1:6" ht="12.75">
      <c r="A14" s="43" t="str">
        <f>Титул!B11</f>
        <v>Саратовский район</v>
      </c>
      <c r="E14" s="178" t="str">
        <f>Титул!B12</f>
        <v>11-13/07/2014</v>
      </c>
      <c r="F14" s="178"/>
    </row>
    <row r="15" ht="4.5" customHeight="1"/>
    <row r="16" ht="3.75" customHeight="1"/>
    <row r="17" spans="1:6" ht="18.75" customHeight="1">
      <c r="A17" s="152" t="s">
        <v>60</v>
      </c>
      <c r="B17" s="152"/>
      <c r="C17" s="152"/>
      <c r="D17" s="152"/>
      <c r="E17" s="152"/>
      <c r="F17" s="152"/>
    </row>
    <row r="18" spans="1:7" ht="31.5" customHeight="1">
      <c r="A18" s="1"/>
      <c r="B18" s="2"/>
      <c r="C18" s="3"/>
      <c r="D18" s="95" t="s">
        <v>72</v>
      </c>
      <c r="F18" s="5" t="s">
        <v>1</v>
      </c>
      <c r="G18" s="96" t="s">
        <v>64</v>
      </c>
    </row>
    <row r="19" spans="1:4" ht="13.5" customHeight="1" thickBot="1">
      <c r="A19" s="1"/>
      <c r="B19" s="6"/>
      <c r="D19" s="9"/>
    </row>
    <row r="20" spans="1:12" s="11" customFormat="1" ht="28.5" customHeight="1">
      <c r="A20" s="27" t="s">
        <v>6</v>
      </c>
      <c r="B20" s="28" t="s">
        <v>2</v>
      </c>
      <c r="C20" s="28" t="s">
        <v>45</v>
      </c>
      <c r="D20" s="25" t="s">
        <v>3</v>
      </c>
      <c r="E20" s="25" t="s">
        <v>62</v>
      </c>
      <c r="F20" s="28" t="s">
        <v>63</v>
      </c>
      <c r="I20" s="35" t="s">
        <v>65</v>
      </c>
      <c r="J20" s="89"/>
      <c r="K20" s="89" t="s">
        <v>68</v>
      </c>
      <c r="L20" s="89"/>
    </row>
    <row r="21" spans="1:9" ht="15" customHeight="1">
      <c r="A21" s="147">
        <f>'Pilot П'!A6</f>
        <v>1</v>
      </c>
      <c r="B21" s="144">
        <f>'Рабочая СУ3'!B3</f>
        <v>5</v>
      </c>
      <c r="C21" s="18" t="str">
        <f>'Рабочая СУ3'!C3</f>
        <v>Азовский  Михаил</v>
      </c>
      <c r="D21" s="133" t="str">
        <f>'Рабочая СУ3'!E3</f>
        <v>Саратов</v>
      </c>
      <c r="E21" s="145">
        <f>'Рабочая СУ3'!J3</f>
        <v>0</v>
      </c>
      <c r="F21" s="174">
        <f>'Рабочая СУ3'!M3</f>
        <v>142.73458542451846</v>
      </c>
      <c r="G21" s="20"/>
      <c r="I21" s="86" t="e">
        <f>'Рабочая СУ3'!K3</f>
        <v>#REF!</v>
      </c>
    </row>
    <row r="22" spans="1:9" ht="15" customHeight="1">
      <c r="A22" s="147"/>
      <c r="B22" s="144"/>
      <c r="C22" s="18" t="str">
        <f>'Рабочая СУ3'!D3</f>
        <v>Стручалин  Андрей</v>
      </c>
      <c r="D22" s="133"/>
      <c r="E22" s="146"/>
      <c r="F22" s="175"/>
      <c r="G22" s="20"/>
      <c r="I22" s="86" t="e">
        <f>I21</f>
        <v>#REF!</v>
      </c>
    </row>
    <row r="23" spans="1:9" ht="15" customHeight="1">
      <c r="A23" s="147">
        <f>'Pilot П'!A8</f>
        <v>2</v>
      </c>
      <c r="B23" s="179">
        <f>'Рабочая СУ3'!B4</f>
        <v>58</v>
      </c>
      <c r="C23" s="18" t="str">
        <f>'Рабочая СУ3'!C4</f>
        <v>Алипов Александр </v>
      </c>
      <c r="D23" s="133" t="str">
        <f>'Рабочая СУ3'!E4</f>
        <v>Пенза</v>
      </c>
      <c r="E23" s="145">
        <f>'Рабочая СУ3'!J4</f>
        <v>0</v>
      </c>
      <c r="F23" s="174">
        <f>'Рабочая СУ3'!M4</f>
        <v>142.73458542451846</v>
      </c>
      <c r="G23" s="20"/>
      <c r="H23" s="11"/>
      <c r="I23" s="86" t="e">
        <f>'Рабочая СУ3'!K5</f>
        <v>#REF!</v>
      </c>
    </row>
    <row r="24" spans="1:9" ht="15" customHeight="1">
      <c r="A24" s="147"/>
      <c r="B24" s="144"/>
      <c r="C24" s="18" t="str">
        <f>'Рабочая СУ3'!D4</f>
        <v>Салин Дмитрий</v>
      </c>
      <c r="D24" s="133"/>
      <c r="E24" s="146"/>
      <c r="F24" s="175"/>
      <c r="G24" s="20"/>
      <c r="I24" s="86" t="e">
        <f>I23</f>
        <v>#REF!</v>
      </c>
    </row>
    <row r="25" spans="1:9" ht="15" customHeight="1">
      <c r="A25" s="147">
        <f>'Pilot П'!A10</f>
        <v>3</v>
      </c>
      <c r="B25" s="144">
        <f>'Рабочая СУ3'!B5</f>
        <v>33</v>
      </c>
      <c r="C25" s="18" t="str">
        <f>'Рабочая СУ3'!C5</f>
        <v>Богословский  Игорь</v>
      </c>
      <c r="D25" s="133" t="str">
        <f>'Рабочая СУ3'!E5</f>
        <v>Саратов</v>
      </c>
      <c r="E25" s="145">
        <f>'Рабочая СУ3'!J5</f>
        <v>0</v>
      </c>
      <c r="F25" s="174">
        <f>'Рабочая СУ3'!M5</f>
        <v>142.73458542451846</v>
      </c>
      <c r="G25" s="20"/>
      <c r="I25" s="86" t="e">
        <f>'Рабочая СУ3'!K7</f>
        <v>#REF!</v>
      </c>
    </row>
    <row r="26" spans="1:9" ht="15" customHeight="1">
      <c r="A26" s="147"/>
      <c r="B26" s="144"/>
      <c r="C26" s="18" t="str">
        <f>'Рабочая СУ3'!D5</f>
        <v>Богословский  Сергей</v>
      </c>
      <c r="D26" s="133"/>
      <c r="E26" s="146"/>
      <c r="F26" s="175"/>
      <c r="G26" s="20"/>
      <c r="I26" s="86" t="e">
        <f>I25</f>
        <v>#REF!</v>
      </c>
    </row>
    <row r="27" spans="1:9" ht="15" customHeight="1">
      <c r="A27" s="147">
        <f>'Pilot П'!A12</f>
        <v>4</v>
      </c>
      <c r="B27" s="144">
        <f>'Рабочая СУ3'!B6</f>
        <v>60</v>
      </c>
      <c r="C27" s="18" t="str">
        <f>'Рабочая СУ3'!C6</f>
        <v>Самохин  Юрий</v>
      </c>
      <c r="D27" s="133" t="str">
        <f>'Рабочая СУ3'!E6</f>
        <v>Суровикино</v>
      </c>
      <c r="E27" s="145">
        <f>'Рабочая СУ3'!J6</f>
        <v>0</v>
      </c>
      <c r="F27" s="174">
        <f>'Рабочая СУ3'!M6</f>
        <v>142.73458542451846</v>
      </c>
      <c r="G27" s="20"/>
      <c r="I27" s="86" t="e">
        <f>'Рабочая СУ3'!K9</f>
        <v>#REF!</v>
      </c>
    </row>
    <row r="28" spans="1:9" ht="15" customHeight="1">
      <c r="A28" s="147"/>
      <c r="B28" s="144"/>
      <c r="C28" s="18" t="str">
        <f>'Рабочая СУ3'!D6</f>
        <v>Стрелков Денис</v>
      </c>
      <c r="D28" s="133"/>
      <c r="E28" s="146"/>
      <c r="F28" s="175"/>
      <c r="G28" s="20"/>
      <c r="I28" s="86" t="e">
        <f>I27</f>
        <v>#REF!</v>
      </c>
    </row>
    <row r="29" spans="1:9" ht="15" customHeight="1">
      <c r="A29" s="147">
        <f>'Pilot П'!A14</f>
        <v>5</v>
      </c>
      <c r="B29" s="144">
        <f>'Рабочая СУ3'!B7</f>
        <v>0</v>
      </c>
      <c r="C29" s="18">
        <f>'Рабочая СУ3'!C7</f>
        <v>0</v>
      </c>
      <c r="D29" s="133">
        <f>'Рабочая СУ3'!E7</f>
        <v>0</v>
      </c>
      <c r="E29" s="145">
        <f>'Рабочая СУ3'!J7</f>
        <v>0</v>
      </c>
      <c r="F29" s="174">
        <f>'Рабочая СУ3'!M7</f>
        <v>142.73458542451846</v>
      </c>
      <c r="G29" s="20"/>
      <c r="I29" s="86" t="e">
        <f>'Рабочая СУ3'!K11</f>
        <v>#REF!</v>
      </c>
    </row>
    <row r="30" spans="1:9" ht="15" customHeight="1">
      <c r="A30" s="147"/>
      <c r="B30" s="144"/>
      <c r="C30" s="18">
        <f>'Рабочая СУ3'!D7</f>
        <v>0</v>
      </c>
      <c r="D30" s="133"/>
      <c r="E30" s="146"/>
      <c r="F30" s="175"/>
      <c r="G30" s="20"/>
      <c r="I30" s="86" t="e">
        <f>I29</f>
        <v>#REF!</v>
      </c>
    </row>
    <row r="31" spans="1:9" ht="15" customHeight="1">
      <c r="A31" s="147">
        <f>'Pilot П'!A16</f>
        <v>6</v>
      </c>
      <c r="B31" s="144">
        <f>'Рабочая СУ3'!B8</f>
        <v>18</v>
      </c>
      <c r="C31" s="18" t="str">
        <f>'Рабочая СУ3'!C8</f>
        <v>Кузьменко Анатолий</v>
      </c>
      <c r="D31" s="133" t="str">
        <f>'Рабочая СУ3'!E8</f>
        <v>Саратов</v>
      </c>
      <c r="E31" s="145">
        <f>'Рабочая СУ3'!J8</f>
        <v>0</v>
      </c>
      <c r="F31" s="174">
        <f>'Рабочая СУ3'!M8</f>
        <v>142.73458542451846</v>
      </c>
      <c r="G31" s="20"/>
      <c r="I31" s="86" t="e">
        <f>'Рабочая СУ3'!K13</f>
        <v>#REF!</v>
      </c>
    </row>
    <row r="32" spans="1:9" ht="15" customHeight="1">
      <c r="A32" s="147"/>
      <c r="B32" s="144"/>
      <c r="C32" s="18" t="str">
        <f>'Рабочая СУ3'!D8</f>
        <v>Баланов Андрей</v>
      </c>
      <c r="D32" s="133"/>
      <c r="E32" s="146"/>
      <c r="F32" s="175"/>
      <c r="G32" s="20"/>
      <c r="I32" s="86" t="e">
        <f>I31</f>
        <v>#REF!</v>
      </c>
    </row>
    <row r="33" spans="1:9" ht="15" customHeight="1">
      <c r="A33" s="147">
        <f>'Pilot П'!A18</f>
        <v>7</v>
      </c>
      <c r="B33" s="144">
        <f>'Рабочая СУ3'!B9</f>
        <v>61</v>
      </c>
      <c r="C33" s="18" t="str">
        <f>'Рабочая СУ3'!C9</f>
        <v>Новиков Вячеслав </v>
      </c>
      <c r="D33" s="133" t="str">
        <f>'Рабочая СУ3'!E9</f>
        <v>Волгоград</v>
      </c>
      <c r="E33" s="145">
        <f>'Рабочая СУ3'!J9</f>
        <v>0</v>
      </c>
      <c r="F33" s="174">
        <f>'Рабочая СУ3'!M9</f>
        <v>142.73458542451846</v>
      </c>
      <c r="G33" s="20"/>
      <c r="I33" s="86" t="e">
        <f>'Рабочая СУ3'!K15</f>
        <v>#REF!</v>
      </c>
    </row>
    <row r="34" spans="1:9" ht="15" customHeight="1">
      <c r="A34" s="147"/>
      <c r="B34" s="144"/>
      <c r="C34" s="18" t="str">
        <f>'Рабочая СУ3'!D9</f>
        <v>Горбачев Максим</v>
      </c>
      <c r="D34" s="133"/>
      <c r="E34" s="146"/>
      <c r="F34" s="175"/>
      <c r="G34" s="20"/>
      <c r="I34" s="86" t="e">
        <f>I33</f>
        <v>#REF!</v>
      </c>
    </row>
    <row r="35" spans="1:9" ht="15" customHeight="1">
      <c r="A35" s="147">
        <f>'Pilot П'!A20</f>
        <v>8</v>
      </c>
      <c r="B35" s="144" t="e">
        <f>'Рабочая СУ3'!B10</f>
        <v>#REF!</v>
      </c>
      <c r="C35" s="18" t="e">
        <f>'Рабочая СУ3'!C10</f>
        <v>#REF!</v>
      </c>
      <c r="D35" s="133" t="e">
        <f>'Рабочая СУ3'!E10</f>
        <v>#REF!</v>
      </c>
      <c r="E35" s="145">
        <f>'Рабочая СУ3'!J10</f>
        <v>0</v>
      </c>
      <c r="F35" s="174">
        <f>'Рабочая СУ3'!M10</f>
        <v>142.73458542451846</v>
      </c>
      <c r="G35" s="20"/>
      <c r="I35" s="86" t="e">
        <f>'Рабочая СУ3'!K17</f>
        <v>#REF!</v>
      </c>
    </row>
    <row r="36" spans="1:9" ht="15" customHeight="1">
      <c r="A36" s="147"/>
      <c r="B36" s="144"/>
      <c r="C36" s="18" t="e">
        <f>'Рабочая СУ3'!D10</f>
        <v>#REF!</v>
      </c>
      <c r="D36" s="133"/>
      <c r="E36" s="146"/>
      <c r="F36" s="175"/>
      <c r="G36" s="20"/>
      <c r="I36" s="86" t="e">
        <f>I35</f>
        <v>#REF!</v>
      </c>
    </row>
    <row r="37" spans="1:9" ht="15" customHeight="1">
      <c r="A37" s="147">
        <f>'Pilot П'!A22</f>
        <v>9</v>
      </c>
      <c r="B37" s="144">
        <f>'Рабочая СУ3'!B11</f>
        <v>2</v>
      </c>
      <c r="C37" s="18" t="str">
        <f>'Рабочая СУ3'!C11</f>
        <v>Сайян Аркадтй</v>
      </c>
      <c r="D37" s="133" t="str">
        <f>'Рабочая СУ3'!E11</f>
        <v>Саратов</v>
      </c>
      <c r="E37" s="145">
        <f>'Рабочая СУ3'!J11</f>
        <v>0</v>
      </c>
      <c r="F37" s="174">
        <f>'Рабочая СУ3'!M11</f>
        <v>142.73458542451846</v>
      </c>
      <c r="G37" s="20"/>
      <c r="I37" s="86">
        <f>'Рабочая СУ3'!K19</f>
        <v>0</v>
      </c>
    </row>
    <row r="38" spans="1:9" ht="15" customHeight="1">
      <c r="A38" s="147"/>
      <c r="B38" s="144"/>
      <c r="C38" s="18" t="str">
        <f>'Рабочая СУ3'!D11</f>
        <v>Карев  Алексей</v>
      </c>
      <c r="D38" s="133"/>
      <c r="E38" s="146"/>
      <c r="F38" s="175"/>
      <c r="G38" s="20"/>
      <c r="I38" s="86">
        <f>I37</f>
        <v>0</v>
      </c>
    </row>
    <row r="39" spans="1:9" ht="15" customHeight="1">
      <c r="A39" s="147">
        <f>'Pilot П'!A24</f>
        <v>10</v>
      </c>
      <c r="B39" s="144">
        <f>'Рабочая СУ3'!B12</f>
        <v>12</v>
      </c>
      <c r="C39" s="18" t="str">
        <f>'Рабочая СУ3'!C12</f>
        <v>Лопушкова Ирина</v>
      </c>
      <c r="D39" s="133" t="str">
        <f>'Рабочая СУ3'!E12</f>
        <v>Волгоград</v>
      </c>
      <c r="E39" s="145">
        <f>'Рабочая СУ3'!J12</f>
        <v>0</v>
      </c>
      <c r="F39" s="174">
        <f>'Рабочая СУ3'!M12</f>
        <v>142.73458542451846</v>
      </c>
      <c r="G39" s="20"/>
      <c r="I39" s="86" t="e">
        <f>'Рабочая СУ3'!#REF!</f>
        <v>#REF!</v>
      </c>
    </row>
    <row r="40" spans="1:9" ht="15" customHeight="1">
      <c r="A40" s="147"/>
      <c r="B40" s="144"/>
      <c r="C40" s="18" t="str">
        <f>'Рабочая СУ3'!D12</f>
        <v>Гильдебрант Владислав</v>
      </c>
      <c r="D40" s="133"/>
      <c r="E40" s="146"/>
      <c r="F40" s="175"/>
      <c r="G40" s="20"/>
      <c r="I40" s="86" t="e">
        <f>I39</f>
        <v>#REF!</v>
      </c>
    </row>
    <row r="41" spans="1:9" ht="15" customHeight="1">
      <c r="A41" s="147">
        <f>'Pilot П'!A26</f>
        <v>11</v>
      </c>
      <c r="B41" s="144">
        <f>'Рабочая СУ3'!B13</f>
        <v>57</v>
      </c>
      <c r="C41" s="18" t="str">
        <f>'Рабочая СУ3'!C13</f>
        <v>Малинин Алексей</v>
      </c>
      <c r="D41" s="133" t="str">
        <f>'Рабочая СУ3'!E13</f>
        <v>Саратов</v>
      </c>
      <c r="E41" s="145">
        <f>'Рабочая СУ3'!J13</f>
        <v>0</v>
      </c>
      <c r="F41" s="174">
        <f>'Рабочая СУ3'!M13</f>
        <v>142.73458542451846</v>
      </c>
      <c r="G41" s="20"/>
      <c r="I41" s="86">
        <f>'Рабочая СУ3'!K21</f>
        <v>0</v>
      </c>
    </row>
    <row r="42" spans="1:9" ht="15" customHeight="1">
      <c r="A42" s="147"/>
      <c r="B42" s="144"/>
      <c r="C42" s="18" t="str">
        <f>'Рабочая СУ3'!D13</f>
        <v>Щербаков Роман</v>
      </c>
      <c r="D42" s="133"/>
      <c r="E42" s="146"/>
      <c r="F42" s="175"/>
      <c r="G42" s="20"/>
      <c r="I42" s="86">
        <f>I41</f>
        <v>0</v>
      </c>
    </row>
    <row r="43" spans="1:9" ht="15" customHeight="1">
      <c r="A43" s="147">
        <f>'Pilot П'!A28</f>
        <v>12</v>
      </c>
      <c r="B43" s="144">
        <f>'Рабочая СУ3'!B14</f>
        <v>7</v>
      </c>
      <c r="C43" s="18" t="str">
        <f>'Рабочая СУ3'!C14</f>
        <v>Махновец Андрей</v>
      </c>
      <c r="D43" s="133" t="str">
        <f>'Рабочая СУ3'!E14</f>
        <v>Саратов</v>
      </c>
      <c r="E43" s="145">
        <f>'Рабочая СУ3'!J14</f>
        <v>0</v>
      </c>
      <c r="F43" s="174">
        <f>'Рабочая СУ3'!M14</f>
        <v>142.73458542451846</v>
      </c>
      <c r="G43" s="20"/>
      <c r="I43" s="86">
        <f>'Рабочая СУ3'!K23</f>
        <v>0</v>
      </c>
    </row>
    <row r="44" spans="1:9" ht="15" customHeight="1">
      <c r="A44" s="147"/>
      <c r="B44" s="144"/>
      <c r="C44" s="18" t="str">
        <f>'Рабочая СУ3'!D14</f>
        <v>Скорин Дмитрий</v>
      </c>
      <c r="D44" s="133"/>
      <c r="E44" s="146"/>
      <c r="F44" s="175"/>
      <c r="G44" s="20"/>
      <c r="I44" s="86">
        <f>I43</f>
        <v>0</v>
      </c>
    </row>
    <row r="45" spans="1:9" ht="15" customHeight="1">
      <c r="A45" s="147">
        <f>'Pilot П'!A30</f>
        <v>13</v>
      </c>
      <c r="B45" s="144">
        <f>'Рабочая СУ3'!B15</f>
        <v>23</v>
      </c>
      <c r="C45" s="18" t="str">
        <f>'Рабочая СУ3'!C15</f>
        <v>Череп  Роман</v>
      </c>
      <c r="D45" s="133" t="str">
        <f>'Рабочая СУ3'!E15</f>
        <v>Саратов</v>
      </c>
      <c r="E45" s="145">
        <f>'Рабочая СУ3'!J15</f>
        <v>0</v>
      </c>
      <c r="F45" s="174">
        <f>'Рабочая СУ3'!M15</f>
        <v>142.73458542451846</v>
      </c>
      <c r="I45" s="86">
        <f>'Рабочая СУ3'!K25</f>
        <v>0</v>
      </c>
    </row>
    <row r="46" spans="1:9" ht="15" customHeight="1">
      <c r="A46" s="147"/>
      <c r="B46" s="144"/>
      <c r="C46" s="18" t="str">
        <f>'Рабочая СУ3'!D15</f>
        <v>Евдокимов Вячеслав </v>
      </c>
      <c r="D46" s="133"/>
      <c r="E46" s="146"/>
      <c r="F46" s="175"/>
      <c r="I46" s="86">
        <f>I45</f>
        <v>0</v>
      </c>
    </row>
    <row r="47" spans="1:9" ht="15" customHeight="1" hidden="1">
      <c r="A47" s="147">
        <f>'Pilot П'!A32</f>
        <v>14</v>
      </c>
      <c r="B47" s="144" t="e">
        <f>'Рабочая СУ3'!B16</f>
        <v>#REF!</v>
      </c>
      <c r="C47" s="18" t="e">
        <f>'Рабочая СУ3'!C16</f>
        <v>#REF!</v>
      </c>
      <c r="D47" s="133" t="e">
        <f>'Рабочая СУ3'!E16</f>
        <v>#REF!</v>
      </c>
      <c r="E47" s="145">
        <f>'Рабочая СУ3'!J16</f>
        <v>0</v>
      </c>
      <c r="F47" s="174">
        <f>'Рабочая СУ3'!M16</f>
        <v>142.73458542451846</v>
      </c>
      <c r="I47" s="86">
        <f>'Рабочая СУ3'!K27</f>
        <v>0</v>
      </c>
    </row>
    <row r="48" spans="1:9" ht="15" customHeight="1" hidden="1">
      <c r="A48" s="147"/>
      <c r="B48" s="144"/>
      <c r="C48" s="18" t="e">
        <f>'Рабочая СУ3'!D16</f>
        <v>#REF!</v>
      </c>
      <c r="D48" s="133"/>
      <c r="E48" s="146"/>
      <c r="F48" s="175"/>
      <c r="I48" s="86">
        <f>I47</f>
        <v>0</v>
      </c>
    </row>
    <row r="49" spans="1:9" ht="15" customHeight="1" hidden="1">
      <c r="A49" s="147">
        <f>'Pilot П'!A34</f>
        <v>15</v>
      </c>
      <c r="B49" s="144" t="e">
        <f>'Рабочая СУ3'!B17</f>
        <v>#REF!</v>
      </c>
      <c r="C49" s="18" t="e">
        <f>'Рабочая СУ3'!C17</f>
        <v>#REF!</v>
      </c>
      <c r="D49" s="133" t="e">
        <f>'Рабочая СУ3'!E17</f>
        <v>#REF!</v>
      </c>
      <c r="E49" s="145">
        <f>'Рабочая СУ3'!J17</f>
        <v>0</v>
      </c>
      <c r="F49" s="174">
        <f>'Рабочая СУ3'!M17</f>
        <v>142.73458542451846</v>
      </c>
      <c r="I49" s="86">
        <f>'Рабочая СУ3'!K29</f>
        <v>0</v>
      </c>
    </row>
    <row r="50" spans="1:9" ht="12" customHeight="1" hidden="1">
      <c r="A50" s="147"/>
      <c r="B50" s="144"/>
      <c r="C50" s="18" t="e">
        <f>'Рабочая СУ3'!D17</f>
        <v>#REF!</v>
      </c>
      <c r="D50" s="133"/>
      <c r="E50" s="146"/>
      <c r="F50" s="175"/>
      <c r="I50" s="86">
        <f>I49</f>
        <v>0</v>
      </c>
    </row>
    <row r="51" spans="1:6" ht="14.25" customHeight="1">
      <c r="A51" s="55"/>
      <c r="B51" s="54"/>
      <c r="C51" s="54"/>
      <c r="D51" s="54"/>
      <c r="E51" s="54"/>
      <c r="F51" s="54"/>
    </row>
    <row r="52" spans="1:6" ht="13.5" customHeight="1">
      <c r="A52" s="55"/>
      <c r="B52" s="55"/>
      <c r="C52" s="55"/>
      <c r="D52" s="55"/>
      <c r="E52" s="55"/>
      <c r="F52" s="55"/>
    </row>
    <row r="53" spans="1:6" ht="12.75" customHeight="1">
      <c r="A53" s="170" t="str">
        <f>Титул!B17</f>
        <v>Главный судья соревнований</v>
      </c>
      <c r="B53" s="170"/>
      <c r="C53" s="170"/>
      <c r="D53" s="55"/>
      <c r="E53" s="55" t="str">
        <f>Титул!B18</f>
        <v>Чернышов В. (Саратов) Лиц.2К, Л. 141953 </v>
      </c>
      <c r="F53" s="55"/>
    </row>
    <row r="54" spans="1:6" ht="12.75" customHeight="1">
      <c r="A54" s="55" t="str">
        <f>Титул!B19</f>
        <v>Главный секретарь</v>
      </c>
      <c r="B54" s="55"/>
      <c r="C54" s="55"/>
      <c r="D54" s="55"/>
      <c r="E54" s="55" t="str">
        <f>Титул!B20</f>
        <v>Добронравова Т. (Саратов) Лиц.Л. 141964</v>
      </c>
      <c r="F54" s="55"/>
    </row>
    <row r="55" spans="1:6" ht="12.75" customHeight="1">
      <c r="A55" s="55" t="str">
        <f>Титул!B21</f>
        <v>Председатель КСК</v>
      </c>
      <c r="B55" s="55"/>
      <c r="C55" s="55"/>
      <c r="D55" s="55"/>
      <c r="E55" s="55" t="str">
        <f>Титул!B22</f>
        <v>Борисова Т. (Саратов) Лиц.ВК, Л. 141952</v>
      </c>
      <c r="F55" s="55"/>
    </row>
    <row r="56" spans="1:6" ht="13.5" customHeight="1">
      <c r="A56" s="170" t="str">
        <f>Титул!B23</f>
        <v>Спортивный комисcар</v>
      </c>
      <c r="B56" s="170"/>
      <c r="C56" s="170"/>
      <c r="D56" s="55"/>
      <c r="E56" s="55" t="str">
        <f>Титул!B24</f>
        <v>Вдовиченко А. (Саратов) Лиц.ВК, Л. 141951</v>
      </c>
      <c r="F56" s="55"/>
    </row>
    <row r="57" spans="1:6" ht="12" customHeight="1">
      <c r="A57" s="55" t="str">
        <f>Титул!B25</f>
        <v>Спортивный комиcсар</v>
      </c>
      <c r="B57" s="55"/>
      <c r="C57" s="55"/>
      <c r="D57" s="55"/>
      <c r="E57" s="55" t="str">
        <f>Титул!B26</f>
        <v>Ермалаев А. (Саратов) Лиц.Л. 141961</v>
      </c>
      <c r="F57" s="55"/>
    </row>
    <row r="58" spans="1:6" ht="14.25" customHeight="1">
      <c r="A58" s="55"/>
      <c r="B58" s="55"/>
      <c r="C58" s="55"/>
      <c r="D58" s="55"/>
      <c r="E58" s="55"/>
      <c r="F58" s="55"/>
    </row>
    <row r="59" spans="1:6" ht="12.75" customHeight="1">
      <c r="A59" s="55"/>
      <c r="B59" s="55"/>
      <c r="C59" s="55"/>
      <c r="D59" s="55"/>
      <c r="E59" s="55"/>
      <c r="F59" s="55"/>
    </row>
    <row r="60" spans="1:6" ht="12.75" customHeight="1">
      <c r="A60" s="55"/>
      <c r="B60" s="55"/>
      <c r="C60" s="55"/>
      <c r="D60" s="55"/>
      <c r="E60" s="55"/>
      <c r="F60" s="55"/>
    </row>
    <row r="61" spans="1:6" ht="12.75">
      <c r="A61" s="16"/>
      <c r="B61" s="7"/>
      <c r="D61" s="7"/>
      <c r="E61" s="7"/>
      <c r="F61" s="30"/>
    </row>
    <row r="62" spans="2:6" ht="12.75">
      <c r="B62" s="7"/>
      <c r="D62" s="7"/>
      <c r="E62" s="7"/>
      <c r="F62" s="22"/>
    </row>
    <row r="63" spans="2:6" ht="12.75">
      <c r="B63" s="7"/>
      <c r="D63" s="7"/>
      <c r="E63" s="7"/>
      <c r="F63" s="6"/>
    </row>
    <row r="64" spans="2:6" ht="12.75">
      <c r="B64" s="7"/>
      <c r="D64" s="7"/>
      <c r="E64" s="7"/>
      <c r="F64" s="6"/>
    </row>
    <row r="65" spans="2:6" ht="12.75">
      <c r="B65" s="7"/>
      <c r="D65" s="7"/>
      <c r="E65" s="7"/>
      <c r="F65"/>
    </row>
    <row r="66" spans="2:6" ht="12.75">
      <c r="B66" s="7"/>
      <c r="D66" s="7"/>
      <c r="E66" s="7"/>
      <c r="F66"/>
    </row>
    <row r="67" spans="2:6" ht="12.75">
      <c r="B67" s="7"/>
      <c r="D67" s="7"/>
      <c r="E67" s="7"/>
      <c r="F67" s="6"/>
    </row>
  </sheetData>
  <sheetProtection/>
  <mergeCells count="88">
    <mergeCell ref="A6:F6"/>
    <mergeCell ref="A7:F7"/>
    <mergeCell ref="A2:F2"/>
    <mergeCell ref="A3:F3"/>
    <mergeCell ref="A4:F4"/>
    <mergeCell ref="A5:F5"/>
    <mergeCell ref="A17:F17"/>
    <mergeCell ref="A21:A22"/>
    <mergeCell ref="B21:B22"/>
    <mergeCell ref="D21:D22"/>
    <mergeCell ref="E21:E22"/>
    <mergeCell ref="F21:F22"/>
    <mergeCell ref="F23:F24"/>
    <mergeCell ref="A25:A26"/>
    <mergeCell ref="B25:B26"/>
    <mergeCell ref="D25:D26"/>
    <mergeCell ref="E25:E26"/>
    <mergeCell ref="F25:F26"/>
    <mergeCell ref="A23:A24"/>
    <mergeCell ref="B23:B24"/>
    <mergeCell ref="D23:D24"/>
    <mergeCell ref="E23:E24"/>
    <mergeCell ref="A8:F8"/>
    <mergeCell ref="A10:F10"/>
    <mergeCell ref="A11:F11"/>
    <mergeCell ref="E14:F14"/>
    <mergeCell ref="F27:F28"/>
    <mergeCell ref="A29:A30"/>
    <mergeCell ref="B29:B30"/>
    <mergeCell ref="D29:D30"/>
    <mergeCell ref="E29:E30"/>
    <mergeCell ref="F29:F30"/>
    <mergeCell ref="A27:A28"/>
    <mergeCell ref="B27:B28"/>
    <mergeCell ref="D27:D28"/>
    <mergeCell ref="E27:E28"/>
    <mergeCell ref="F31:F32"/>
    <mergeCell ref="A33:A34"/>
    <mergeCell ref="B33:B34"/>
    <mergeCell ref="D33:D34"/>
    <mergeCell ref="E33:E34"/>
    <mergeCell ref="F33:F34"/>
    <mergeCell ref="A31:A32"/>
    <mergeCell ref="B31:B32"/>
    <mergeCell ref="D31:D32"/>
    <mergeCell ref="E31:E32"/>
    <mergeCell ref="F35:F36"/>
    <mergeCell ref="A37:A38"/>
    <mergeCell ref="B37:B38"/>
    <mergeCell ref="D37:D38"/>
    <mergeCell ref="E37:E38"/>
    <mergeCell ref="F37:F38"/>
    <mergeCell ref="A35:A36"/>
    <mergeCell ref="B35:B36"/>
    <mergeCell ref="D35:D36"/>
    <mergeCell ref="E35:E36"/>
    <mergeCell ref="F39:F40"/>
    <mergeCell ref="A41:A42"/>
    <mergeCell ref="B41:B42"/>
    <mergeCell ref="D41:D42"/>
    <mergeCell ref="E41:E42"/>
    <mergeCell ref="F41:F42"/>
    <mergeCell ref="A39:A40"/>
    <mergeCell ref="B39:B40"/>
    <mergeCell ref="D39:D40"/>
    <mergeCell ref="E39:E40"/>
    <mergeCell ref="F43:F44"/>
    <mergeCell ref="A45:A46"/>
    <mergeCell ref="B45:B46"/>
    <mergeCell ref="D45:D46"/>
    <mergeCell ref="E45:E46"/>
    <mergeCell ref="F45:F46"/>
    <mergeCell ref="A43:A44"/>
    <mergeCell ref="B43:B44"/>
    <mergeCell ref="D43:D44"/>
    <mergeCell ref="E43:E44"/>
    <mergeCell ref="F47:F48"/>
    <mergeCell ref="A49:A50"/>
    <mergeCell ref="B49:B50"/>
    <mergeCell ref="D49:D50"/>
    <mergeCell ref="E49:E50"/>
    <mergeCell ref="F49:F50"/>
    <mergeCell ref="D47:D48"/>
    <mergeCell ref="E47:E48"/>
    <mergeCell ref="A53:C53"/>
    <mergeCell ref="A56:C56"/>
    <mergeCell ref="A47:A48"/>
    <mergeCell ref="B47:B48"/>
  </mergeCells>
  <printOptions horizontalCentered="1"/>
  <pageMargins left="0.5905511811023623" right="0.1968503937007874" top="0" bottom="0" header="0.5118110236220472" footer="0.5118110236220472"/>
  <pageSetup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R52"/>
  <sheetViews>
    <sheetView tabSelected="1" workbookViewId="0" topLeftCell="B1">
      <selection activeCell="B20" sqref="B20"/>
    </sheetView>
  </sheetViews>
  <sheetFormatPr defaultColWidth="9.00390625" defaultRowHeight="12.75"/>
  <cols>
    <col min="1" max="1" width="5.125" style="0" hidden="1" customWidth="1"/>
    <col min="2" max="2" width="5.125" style="0" customWidth="1"/>
    <col min="3" max="3" width="6.75390625" style="0" customWidth="1"/>
    <col min="4" max="5" width="26.125" style="7" customWidth="1"/>
    <col min="6" max="6" width="13.25390625" style="0" customWidth="1"/>
    <col min="7" max="7" width="9.75390625" style="0" customWidth="1"/>
    <col min="8" max="8" width="10.00390625" style="8" customWidth="1"/>
    <col min="9" max="9" width="9.125" style="0" hidden="1" customWidth="1"/>
    <col min="11" max="11" width="9.875" style="0" bestFit="1" customWidth="1"/>
  </cols>
  <sheetData>
    <row r="2" spans="1:8" ht="12.75">
      <c r="A2" s="154" t="str">
        <f>Титул!B1</f>
        <v>Министерство спорта Российской Федерации</v>
      </c>
      <c r="B2" s="154"/>
      <c r="C2" s="154"/>
      <c r="D2" s="154"/>
      <c r="E2" s="154"/>
      <c r="F2" s="154"/>
      <c r="G2" s="154"/>
      <c r="H2" s="154"/>
    </row>
    <row r="3" spans="1:8" ht="14.25" customHeight="1">
      <c r="A3" s="154" t="str">
        <f>Титул!B2</f>
        <v>Российская Автомобильная Федерация</v>
      </c>
      <c r="B3" s="154"/>
      <c r="C3" s="154"/>
      <c r="D3" s="154"/>
      <c r="E3" s="154"/>
      <c r="F3" s="154"/>
      <c r="G3" s="154"/>
      <c r="H3" s="154"/>
    </row>
    <row r="4" spans="1:10" ht="14.25" customHeight="1">
      <c r="A4" s="183" t="s">
        <v>91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8" ht="11.25" customHeight="1">
      <c r="A5" s="156"/>
      <c r="B5" s="156"/>
      <c r="C5" s="156"/>
      <c r="D5" s="156"/>
      <c r="E5" s="156"/>
      <c r="F5" s="156"/>
      <c r="G5" s="156"/>
      <c r="H5" s="156"/>
    </row>
    <row r="6" spans="1:8" ht="8.25" customHeight="1">
      <c r="A6" s="155"/>
      <c r="B6" s="155"/>
      <c r="C6" s="155"/>
      <c r="D6" s="155"/>
      <c r="E6" s="155"/>
      <c r="F6" s="155"/>
      <c r="G6" s="155"/>
      <c r="H6" s="155"/>
    </row>
    <row r="7" spans="1:8" ht="4.5" customHeight="1">
      <c r="A7" s="157"/>
      <c r="B7" s="157"/>
      <c r="C7" s="157"/>
      <c r="D7" s="157"/>
      <c r="E7" s="157"/>
      <c r="F7" s="157"/>
      <c r="G7" s="157"/>
      <c r="H7" s="157"/>
    </row>
    <row r="8" spans="1:8" ht="2.25" customHeight="1">
      <c r="A8" s="137"/>
      <c r="B8" s="137"/>
      <c r="C8" s="137"/>
      <c r="D8" s="137"/>
      <c r="E8" s="137"/>
      <c r="F8" s="137"/>
      <c r="G8" s="137"/>
      <c r="H8" s="137"/>
    </row>
    <row r="9" ht="3.75" customHeight="1"/>
    <row r="10" spans="1:8" ht="18">
      <c r="A10" s="172" t="str">
        <f>Титул!B10</f>
        <v>"Бурлак трофи"</v>
      </c>
      <c r="B10" s="172"/>
      <c r="C10" s="172"/>
      <c r="D10" s="172"/>
      <c r="E10" s="172"/>
      <c r="F10" s="172"/>
      <c r="G10" s="172"/>
      <c r="H10" s="172"/>
    </row>
    <row r="11" spans="1:10" ht="15">
      <c r="A11" s="166" t="str">
        <f>Титул!B8</f>
        <v>III Этап Кубка РАФ Поволжского региона Отборочный этап Кубка России </v>
      </c>
      <c r="B11" s="166"/>
      <c r="C11" s="166"/>
      <c r="D11" s="166"/>
      <c r="E11" s="166"/>
      <c r="F11" s="166"/>
      <c r="G11" s="166"/>
      <c r="H11" s="166"/>
      <c r="I11" s="166"/>
      <c r="J11" s="166"/>
    </row>
    <row r="12" ht="6" customHeight="1"/>
    <row r="13" ht="6" customHeight="1"/>
    <row r="14" spans="1:8" ht="12.75">
      <c r="A14" s="43" t="str">
        <f>Титул!B11</f>
        <v>Саратовский район</v>
      </c>
      <c r="B14" s="185" t="s">
        <v>93</v>
      </c>
      <c r="C14" s="185"/>
      <c r="D14" s="185"/>
      <c r="G14" s="178" t="str">
        <f>Титул!B12</f>
        <v>11-13/07/2014</v>
      </c>
      <c r="H14" s="178"/>
    </row>
    <row r="15" ht="4.5" customHeight="1"/>
    <row r="16" ht="3.75" customHeight="1"/>
    <row r="17" spans="1:8" ht="18.75" customHeight="1">
      <c r="A17" s="184" t="s">
        <v>92</v>
      </c>
      <c r="B17" s="184"/>
      <c r="C17" s="184"/>
      <c r="D17" s="184"/>
      <c r="E17" s="184"/>
      <c r="F17" s="184"/>
      <c r="G17" s="184"/>
      <c r="H17" s="184"/>
    </row>
    <row r="18" spans="1:10" ht="26.25" customHeight="1">
      <c r="A18" s="1"/>
      <c r="B18" s="1"/>
      <c r="C18" s="2"/>
      <c r="D18" s="3"/>
      <c r="E18" s="3"/>
      <c r="F18" s="88"/>
      <c r="H18" s="5" t="s">
        <v>1</v>
      </c>
      <c r="I18" s="96" t="s">
        <v>64</v>
      </c>
      <c r="J18" s="96" t="s">
        <v>64</v>
      </c>
    </row>
    <row r="19" spans="1:11" ht="20.25" customHeight="1" thickBot="1">
      <c r="A19" s="1"/>
      <c r="B19" s="1"/>
      <c r="C19" s="6"/>
      <c r="F19" s="9"/>
      <c r="K19" s="186">
        <v>0.7291666666666666</v>
      </c>
    </row>
    <row r="20" spans="1:18" s="11" customFormat="1" ht="28.5" customHeight="1" thickBot="1">
      <c r="A20" s="193" t="s">
        <v>6</v>
      </c>
      <c r="B20" s="194" t="s">
        <v>86</v>
      </c>
      <c r="C20" s="126" t="s">
        <v>2</v>
      </c>
      <c r="D20" s="176" t="s">
        <v>87</v>
      </c>
      <c r="E20" s="177"/>
      <c r="F20" s="25" t="s">
        <v>3</v>
      </c>
      <c r="G20" s="25" t="s">
        <v>74</v>
      </c>
      <c r="H20" s="25" t="s">
        <v>75</v>
      </c>
      <c r="I20" s="25" t="s">
        <v>76</v>
      </c>
      <c r="J20" s="187" t="s">
        <v>73</v>
      </c>
      <c r="K20" s="190" t="s">
        <v>62</v>
      </c>
      <c r="M20" s="101"/>
      <c r="N20" s="102"/>
      <c r="O20" s="101"/>
      <c r="P20" s="102"/>
      <c r="R20" s="89" t="s">
        <v>68</v>
      </c>
    </row>
    <row r="21" spans="1:11" ht="15" customHeight="1">
      <c r="A21" s="107">
        <f>'Pilot П'!A6</f>
        <v>1</v>
      </c>
      <c r="B21" s="136">
        <v>1</v>
      </c>
      <c r="C21" s="127">
        <f>Общий!B23</f>
        <v>33</v>
      </c>
      <c r="D21" s="107" t="str">
        <f>Общий!C23</f>
        <v>Богословский  Игорь</v>
      </c>
      <c r="E21" s="107" t="str">
        <f>Общий!C24</f>
        <v>Богословский  Сергей</v>
      </c>
      <c r="F21" s="107" t="str">
        <f>Общий!F23</f>
        <v>Саратов</v>
      </c>
      <c r="G21" s="107">
        <v>100</v>
      </c>
      <c r="H21" s="107">
        <v>100</v>
      </c>
      <c r="I21" s="107"/>
      <c r="J21" s="188">
        <f aca="true" t="shared" si="0" ref="J21:J31">SUM(G21:I21)</f>
        <v>200</v>
      </c>
      <c r="K21" s="191">
        <v>1</v>
      </c>
    </row>
    <row r="22" spans="1:12" ht="15" customHeight="1">
      <c r="A22" s="107">
        <f>'Pilot П'!A8</f>
        <v>2</v>
      </c>
      <c r="B22" s="107">
        <v>2</v>
      </c>
      <c r="C22" s="127">
        <f>Общий!B29</f>
        <v>18</v>
      </c>
      <c r="D22" s="107" t="str">
        <f>Общий!C29</f>
        <v>Кузьменко Анатолий</v>
      </c>
      <c r="E22" s="107" t="str">
        <f>Общий!C30</f>
        <v>Баланов Андрей</v>
      </c>
      <c r="F22" s="107" t="str">
        <f>Общий!F29</f>
        <v>Саратов</v>
      </c>
      <c r="G22" s="107">
        <v>68.72</v>
      </c>
      <c r="H22" s="107">
        <v>82.3</v>
      </c>
      <c r="I22" s="107"/>
      <c r="J22" s="188">
        <f t="shared" si="0"/>
        <v>151.01999999999998</v>
      </c>
      <c r="K22" s="191">
        <v>2</v>
      </c>
      <c r="L22" s="11"/>
    </row>
    <row r="23" spans="1:11" ht="15" customHeight="1">
      <c r="A23" s="107">
        <f>'Pilot П'!A10</f>
        <v>3</v>
      </c>
      <c r="B23" s="107">
        <v>3</v>
      </c>
      <c r="C23" s="127">
        <f>Общий!B35</f>
        <v>12</v>
      </c>
      <c r="D23" s="107" t="str">
        <f>Общий!C35</f>
        <v>Лопушкова Ирина</v>
      </c>
      <c r="E23" s="107" t="str">
        <f>Общий!C36</f>
        <v>Гильдебрант Владислав</v>
      </c>
      <c r="F23" s="107" t="str">
        <f>Общий!F35</f>
        <v>Волгоград</v>
      </c>
      <c r="G23" s="107">
        <v>82.3</v>
      </c>
      <c r="H23" s="107">
        <v>57.27</v>
      </c>
      <c r="I23" s="107"/>
      <c r="J23" s="188">
        <f t="shared" si="0"/>
        <v>139.57</v>
      </c>
      <c r="K23" s="191">
        <v>3</v>
      </c>
    </row>
    <row r="24" spans="1:11" ht="15" customHeight="1">
      <c r="A24" s="107">
        <f>'Pilot П'!A12</f>
        <v>4</v>
      </c>
      <c r="B24" s="107">
        <v>4</v>
      </c>
      <c r="C24" s="127">
        <f>Общий!B27</f>
        <v>5</v>
      </c>
      <c r="D24" s="107" t="str">
        <f>Общий!C27</f>
        <v>Азовский  Михаил</v>
      </c>
      <c r="E24" s="107" t="str">
        <f>Общий!C28</f>
        <v>Стручалин  Андрей</v>
      </c>
      <c r="F24" s="107" t="str">
        <f>Общий!F27</f>
        <v>Саратов</v>
      </c>
      <c r="G24" s="107">
        <v>47.18</v>
      </c>
      <c r="H24" s="107">
        <v>68.72</v>
      </c>
      <c r="I24" s="107"/>
      <c r="J24" s="188">
        <f t="shared" si="0"/>
        <v>115.9</v>
      </c>
      <c r="K24" s="191">
        <v>4</v>
      </c>
    </row>
    <row r="25" spans="1:11" ht="15" customHeight="1">
      <c r="A25" s="107">
        <f>'Pilot П'!A14</f>
        <v>5</v>
      </c>
      <c r="B25" s="107">
        <v>5</v>
      </c>
      <c r="C25" s="127">
        <f>Общий!B25</f>
        <v>7</v>
      </c>
      <c r="D25" s="107" t="str">
        <f>Общий!C25</f>
        <v>Махновец Андрей</v>
      </c>
      <c r="E25" s="107" t="str">
        <f>Общий!C26</f>
        <v>Скорин Дмитрий</v>
      </c>
      <c r="F25" s="107" t="str">
        <f>Общий!F25</f>
        <v>Саратов</v>
      </c>
      <c r="G25" s="107">
        <v>57.27</v>
      </c>
      <c r="H25" s="107">
        <v>47.18</v>
      </c>
      <c r="I25" s="107"/>
      <c r="J25" s="188">
        <f t="shared" si="0"/>
        <v>104.45</v>
      </c>
      <c r="K25" s="191">
        <v>5</v>
      </c>
    </row>
    <row r="26" spans="1:11" ht="15" customHeight="1">
      <c r="A26" s="107">
        <f>'Pilot П'!A16</f>
        <v>6</v>
      </c>
      <c r="B26" s="107">
        <v>6</v>
      </c>
      <c r="C26" s="127">
        <f>Общий!B31</f>
        <v>60</v>
      </c>
      <c r="D26" s="107" t="str">
        <f>Общий!C31</f>
        <v>Самохин  Юрий</v>
      </c>
      <c r="E26" s="107" t="str">
        <f>Общий!C32</f>
        <v>Стрелков Денис</v>
      </c>
      <c r="F26" s="107" t="str">
        <f>Общий!F31</f>
        <v>Суровикино</v>
      </c>
      <c r="G26" s="107">
        <v>38.06</v>
      </c>
      <c r="H26" s="107">
        <v>38.06</v>
      </c>
      <c r="I26" s="107"/>
      <c r="J26" s="188">
        <f t="shared" si="0"/>
        <v>76.12</v>
      </c>
      <c r="K26" s="191">
        <v>6</v>
      </c>
    </row>
    <row r="27" spans="1:11" ht="15" customHeight="1">
      <c r="A27" s="107">
        <f>'Pilot П'!A18</f>
        <v>7</v>
      </c>
      <c r="B27" s="107">
        <v>7</v>
      </c>
      <c r="C27" s="127">
        <f>Общий!B33</f>
        <v>23</v>
      </c>
      <c r="D27" s="107" t="str">
        <f>Общий!C33</f>
        <v>Череп  Роман</v>
      </c>
      <c r="E27" s="107" t="str">
        <f>Общий!C34</f>
        <v>Евдокимов Вячеслав </v>
      </c>
      <c r="F27" s="107" t="str">
        <f>Общий!F33</f>
        <v>Саратов</v>
      </c>
      <c r="G27" s="107">
        <v>21.86</v>
      </c>
      <c r="H27" s="107">
        <v>29.67</v>
      </c>
      <c r="I27" s="107"/>
      <c r="J27" s="188">
        <f t="shared" si="0"/>
        <v>51.53</v>
      </c>
      <c r="K27" s="191">
        <v>7</v>
      </c>
    </row>
    <row r="28" spans="1:11" ht="15" customHeight="1">
      <c r="A28" s="107">
        <f>'Pilot П'!A20</f>
        <v>8</v>
      </c>
      <c r="B28" s="107">
        <v>8</v>
      </c>
      <c r="C28" s="127">
        <f>Общий!B39</f>
        <v>58</v>
      </c>
      <c r="D28" s="107" t="str">
        <f>Общий!C39</f>
        <v>Алипов Александр </v>
      </c>
      <c r="E28" s="107" t="str">
        <f>Общий!C40</f>
        <v>Салин Дмитрий</v>
      </c>
      <c r="F28" s="107" t="str">
        <f>Общий!F39</f>
        <v>Пенза</v>
      </c>
      <c r="G28" s="107">
        <v>29.67</v>
      </c>
      <c r="H28" s="107" t="s">
        <v>94</v>
      </c>
      <c r="I28" s="107"/>
      <c r="J28" s="188">
        <f t="shared" si="0"/>
        <v>29.67</v>
      </c>
      <c r="K28" s="191">
        <v>8</v>
      </c>
    </row>
    <row r="29" spans="1:11" ht="15" customHeight="1">
      <c r="A29" s="107">
        <f>'Pilot П'!A22</f>
        <v>9</v>
      </c>
      <c r="B29" s="107">
        <v>9</v>
      </c>
      <c r="C29" s="127">
        <f>Общий!B37</f>
        <v>61</v>
      </c>
      <c r="D29" s="107" t="str">
        <f>Общий!C37</f>
        <v>Новиков Вячеслав </v>
      </c>
      <c r="E29" s="107" t="str">
        <f>Общий!C38</f>
        <v>Горбачев Максим</v>
      </c>
      <c r="F29" s="107" t="str">
        <f>Общий!F37</f>
        <v>Волгоград</v>
      </c>
      <c r="G29" s="107">
        <v>14.53</v>
      </c>
      <c r="H29" s="107" t="s">
        <v>94</v>
      </c>
      <c r="I29" s="107"/>
      <c r="J29" s="188">
        <f t="shared" si="0"/>
        <v>14.53</v>
      </c>
      <c r="K29" s="191">
        <v>9</v>
      </c>
    </row>
    <row r="30" spans="1:11" ht="15" customHeight="1">
      <c r="A30" s="107">
        <f>'Pilot П'!A24</f>
        <v>10</v>
      </c>
      <c r="B30" s="107">
        <v>10</v>
      </c>
      <c r="C30" s="127">
        <f>Общий!B41</f>
        <v>57</v>
      </c>
      <c r="D30" s="107" t="str">
        <f>Общий!C41</f>
        <v>Малинин Алексей</v>
      </c>
      <c r="E30" s="107" t="str">
        <f>Общий!C42</f>
        <v>Щербаков Роман</v>
      </c>
      <c r="F30" s="107" t="str">
        <f>Общий!F41</f>
        <v>Саратов</v>
      </c>
      <c r="G30" s="107">
        <v>7.6</v>
      </c>
      <c r="H30" s="107" t="s">
        <v>94</v>
      </c>
      <c r="I30" s="107"/>
      <c r="J30" s="188">
        <f t="shared" si="0"/>
        <v>7.6</v>
      </c>
      <c r="K30" s="191">
        <v>10</v>
      </c>
    </row>
    <row r="31" spans="1:11" ht="15" customHeight="1" thickBot="1">
      <c r="A31" s="107">
        <f>'Pilot П'!A26</f>
        <v>11</v>
      </c>
      <c r="B31" s="107">
        <v>11</v>
      </c>
      <c r="C31" s="127">
        <f>Общий!B21</f>
        <v>2</v>
      </c>
      <c r="D31" s="107" t="s">
        <v>95</v>
      </c>
      <c r="E31" s="107" t="str">
        <f>Общий!C22</f>
        <v>Карев  Алексей</v>
      </c>
      <c r="F31" s="107" t="str">
        <f>Общий!F21</f>
        <v>Саратов</v>
      </c>
      <c r="G31" s="107" t="s">
        <v>94</v>
      </c>
      <c r="H31" s="107" t="s">
        <v>94</v>
      </c>
      <c r="I31" s="107"/>
      <c r="J31" s="188">
        <f t="shared" si="0"/>
        <v>0</v>
      </c>
      <c r="K31" s="192">
        <v>0</v>
      </c>
    </row>
    <row r="32" spans="1:11" ht="15" customHeight="1" hidden="1">
      <c r="A32" s="147">
        <f>'Pilot П'!A32</f>
        <v>14</v>
      </c>
      <c r="B32" s="107"/>
      <c r="C32" s="144" t="e">
        <f>Общий!#REF!</f>
        <v>#REF!</v>
      </c>
      <c r="D32" s="18" t="e">
        <f>Общий!#REF!</f>
        <v>#REF!</v>
      </c>
      <c r="E32" s="107" t="str">
        <f>Общий!C48</f>
        <v>Главный судья соревнований</v>
      </c>
      <c r="F32" s="133" t="e">
        <f>Общий!#REF!</f>
        <v>#REF!</v>
      </c>
      <c r="G32" s="145"/>
      <c r="H32" s="145"/>
      <c r="I32" s="145"/>
      <c r="J32" s="181">
        <f>SUM(G32:I33)</f>
        <v>0</v>
      </c>
      <c r="K32" s="189"/>
    </row>
    <row r="33" spans="1:11" ht="15" customHeight="1" hidden="1">
      <c r="A33" s="147"/>
      <c r="B33" s="107"/>
      <c r="C33" s="144"/>
      <c r="D33" s="18" t="e">
        <f>Общий!#REF!</f>
        <v>#REF!</v>
      </c>
      <c r="E33" s="107">
        <f>Общий!C49</f>
        <v>0</v>
      </c>
      <c r="F33" s="133"/>
      <c r="G33" s="146"/>
      <c r="H33" s="146"/>
      <c r="I33" s="146"/>
      <c r="J33" s="182"/>
      <c r="K33" s="180"/>
    </row>
    <row r="34" spans="1:11" ht="15" customHeight="1" hidden="1">
      <c r="A34" s="147">
        <f>'Pilot П'!A34</f>
        <v>15</v>
      </c>
      <c r="B34" s="107"/>
      <c r="C34" s="144" t="e">
        <f>Общий!#REF!</f>
        <v>#REF!</v>
      </c>
      <c r="D34" s="18" t="e">
        <f>Общий!#REF!</f>
        <v>#REF!</v>
      </c>
      <c r="E34" s="107">
        <f>Общий!C50</f>
        <v>0</v>
      </c>
      <c r="F34" s="133" t="e">
        <f>Общий!#REF!</f>
        <v>#REF!</v>
      </c>
      <c r="G34" s="145"/>
      <c r="H34" s="145"/>
      <c r="I34" s="145"/>
      <c r="J34" s="181">
        <f>SUM(G34:I35)</f>
        <v>0</v>
      </c>
      <c r="K34" s="180"/>
    </row>
    <row r="35" spans="1:11" ht="12" customHeight="1" hidden="1">
      <c r="A35" s="147"/>
      <c r="B35" s="107"/>
      <c r="C35" s="144"/>
      <c r="D35" s="18" t="e">
        <f>Общий!#REF!</f>
        <v>#REF!</v>
      </c>
      <c r="E35" s="107" t="str">
        <f>Общий!C51</f>
        <v>Главный секретарь</v>
      </c>
      <c r="F35" s="133"/>
      <c r="G35" s="146"/>
      <c r="H35" s="146"/>
      <c r="I35" s="146"/>
      <c r="J35" s="182"/>
      <c r="K35" s="180"/>
    </row>
    <row r="36" spans="1:8" ht="14.25" customHeight="1">
      <c r="A36" s="55"/>
      <c r="B36" s="55"/>
      <c r="C36" s="54"/>
      <c r="D36" s="54"/>
      <c r="E36" s="54"/>
      <c r="F36" s="54"/>
      <c r="G36" s="54"/>
      <c r="H36" s="54"/>
    </row>
    <row r="37" spans="1:8" ht="13.5" customHeight="1">
      <c r="A37" s="55"/>
      <c r="B37" s="55"/>
      <c r="C37" s="55"/>
      <c r="D37" s="55"/>
      <c r="E37" s="55"/>
      <c r="F37" s="55"/>
      <c r="G37" s="55"/>
      <c r="H37" s="55"/>
    </row>
    <row r="38" spans="1:8" ht="12.75" customHeight="1">
      <c r="A38" s="170" t="s">
        <v>96</v>
      </c>
      <c r="B38" s="170"/>
      <c r="C38" s="170"/>
      <c r="D38" s="170"/>
      <c r="E38" s="125"/>
      <c r="F38" s="55"/>
      <c r="G38" s="55" t="s">
        <v>101</v>
      </c>
      <c r="H38" s="55"/>
    </row>
    <row r="39" spans="1:8" ht="12.75" customHeight="1">
      <c r="A39" s="55" t="str">
        <f>Титул!B19</f>
        <v>Главный секретарь</v>
      </c>
      <c r="B39" s="170" t="s">
        <v>97</v>
      </c>
      <c r="C39" s="170"/>
      <c r="D39" s="170"/>
      <c r="E39" s="55"/>
      <c r="F39" s="55"/>
      <c r="G39" s="55" t="s">
        <v>102</v>
      </c>
      <c r="H39" s="55"/>
    </row>
    <row r="40" spans="1:8" ht="12.75" customHeight="1">
      <c r="A40" s="55" t="str">
        <f>Титул!B21</f>
        <v>Председатель КСК</v>
      </c>
      <c r="B40" s="170" t="s">
        <v>98</v>
      </c>
      <c r="C40" s="170"/>
      <c r="D40" s="170"/>
      <c r="E40" s="55"/>
      <c r="F40" s="55"/>
      <c r="G40" s="55" t="s">
        <v>103</v>
      </c>
      <c r="H40" s="55"/>
    </row>
    <row r="41" spans="1:8" ht="13.5" customHeight="1">
      <c r="A41" s="170" t="s">
        <v>99</v>
      </c>
      <c r="B41" s="170"/>
      <c r="C41" s="170"/>
      <c r="D41" s="170"/>
      <c r="E41" s="125"/>
      <c r="F41" s="55"/>
      <c r="G41" s="55" t="s">
        <v>104</v>
      </c>
      <c r="H41" s="55"/>
    </row>
    <row r="42" spans="1:8" ht="12" customHeight="1">
      <c r="A42" s="55" t="str">
        <f>Титул!B25</f>
        <v>Спортивный комиcсар</v>
      </c>
      <c r="B42" s="170" t="s">
        <v>100</v>
      </c>
      <c r="C42" s="170"/>
      <c r="D42" s="170"/>
      <c r="E42" s="55"/>
      <c r="F42" s="55"/>
      <c r="G42" s="55" t="s">
        <v>105</v>
      </c>
      <c r="H42" s="55"/>
    </row>
    <row r="43" spans="1:8" ht="14.25" customHeight="1">
      <c r="A43" s="55"/>
      <c r="B43" s="55"/>
      <c r="C43" s="55"/>
      <c r="D43" s="55"/>
      <c r="E43" s="55"/>
      <c r="F43" s="55"/>
      <c r="G43" s="55"/>
      <c r="H43" s="55"/>
    </row>
    <row r="44" spans="1:8" ht="12.75" customHeight="1">
      <c r="A44" s="55"/>
      <c r="B44" s="55"/>
      <c r="C44" s="55"/>
      <c r="D44" s="55"/>
      <c r="E44" s="55"/>
      <c r="F44" s="55"/>
      <c r="G44" s="55"/>
      <c r="H44" s="55"/>
    </row>
    <row r="45" spans="1:8" ht="12.75" customHeight="1">
      <c r="A45" s="55"/>
      <c r="B45" s="55"/>
      <c r="C45" s="55"/>
      <c r="D45" s="55"/>
      <c r="E45" s="55"/>
      <c r="F45" s="55"/>
      <c r="G45" s="55"/>
      <c r="H45" s="55"/>
    </row>
    <row r="46" spans="1:8" ht="12.75">
      <c r="A46" s="16"/>
      <c r="B46" s="16"/>
      <c r="C46" s="7"/>
      <c r="F46" s="7"/>
      <c r="G46" s="7"/>
      <c r="H46" s="30"/>
    </row>
    <row r="47" spans="3:8" ht="12.75">
      <c r="C47" s="7"/>
      <c r="F47" s="7"/>
      <c r="G47" s="7"/>
      <c r="H47" s="22"/>
    </row>
    <row r="48" spans="3:8" ht="12.75">
      <c r="C48" s="7"/>
      <c r="F48" s="7"/>
      <c r="G48" s="7"/>
      <c r="H48" s="6"/>
    </row>
    <row r="49" spans="3:8" ht="12.75">
      <c r="C49" s="7"/>
      <c r="F49" s="7"/>
      <c r="G49" s="7"/>
      <c r="H49" s="6"/>
    </row>
    <row r="50" spans="3:8" ht="12.75">
      <c r="C50" s="7"/>
      <c r="F50" s="7"/>
      <c r="G50" s="7"/>
      <c r="H50"/>
    </row>
    <row r="51" spans="3:8" ht="12.75">
      <c r="C51" s="7"/>
      <c r="F51" s="7"/>
      <c r="G51" s="7"/>
      <c r="H51"/>
    </row>
    <row r="52" spans="3:8" ht="12.75">
      <c r="C52" s="7"/>
      <c r="F52" s="7"/>
      <c r="G52" s="7"/>
      <c r="H52" s="6"/>
    </row>
  </sheetData>
  <sheetProtection/>
  <mergeCells count="34">
    <mergeCell ref="B14:D14"/>
    <mergeCell ref="B39:D39"/>
    <mergeCell ref="B40:D40"/>
    <mergeCell ref="B42:D42"/>
    <mergeCell ref="D20:E20"/>
    <mergeCell ref="A2:H2"/>
    <mergeCell ref="A3:H3"/>
    <mergeCell ref="A5:H5"/>
    <mergeCell ref="A6:H6"/>
    <mergeCell ref="A7:H7"/>
    <mergeCell ref="A17:H17"/>
    <mergeCell ref="A8:H8"/>
    <mergeCell ref="A10:H10"/>
    <mergeCell ref="G14:H14"/>
    <mergeCell ref="A32:A33"/>
    <mergeCell ref="C32:C33"/>
    <mergeCell ref="A38:D38"/>
    <mergeCell ref="A41:D41"/>
    <mergeCell ref="K34:K35"/>
    <mergeCell ref="K32:K33"/>
    <mergeCell ref="J32:J33"/>
    <mergeCell ref="J34:J35"/>
    <mergeCell ref="H34:H35"/>
    <mergeCell ref="F32:F33"/>
    <mergeCell ref="A4:J4"/>
    <mergeCell ref="A11:J11"/>
    <mergeCell ref="I32:I33"/>
    <mergeCell ref="I34:I35"/>
    <mergeCell ref="H32:H33"/>
    <mergeCell ref="G32:G33"/>
    <mergeCell ref="A34:A35"/>
    <mergeCell ref="C34:C35"/>
    <mergeCell ref="F34:F35"/>
    <mergeCell ref="G34:G35"/>
  </mergeCells>
  <printOptions horizontalCentered="1"/>
  <pageMargins left="0.49" right="0.44" top="0.21" bottom="0" header="0.5118110236220472" footer="0.511811023622047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E11" sqref="E11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18.25390625" style="0" customWidth="1"/>
    <col min="4" max="5" width="18.375" style="0" customWidth="1"/>
    <col min="6" max="6" width="21.875" style="0" customWidth="1"/>
    <col min="7" max="7" width="23.375" style="0" customWidth="1"/>
    <col min="8" max="9" width="18.375" style="0" customWidth="1"/>
    <col min="10" max="10" width="14.25390625" style="0" customWidth="1"/>
    <col min="11" max="11" width="18.375" style="11" customWidth="1"/>
    <col min="12" max="12" width="7.625" style="0" customWidth="1"/>
  </cols>
  <sheetData>
    <row r="1" spans="1:11" ht="23.25">
      <c r="A1" s="33" t="s">
        <v>46</v>
      </c>
      <c r="B1" s="33"/>
      <c r="C1" s="33"/>
      <c r="D1" s="33"/>
      <c r="E1" s="7"/>
      <c r="F1" s="7"/>
      <c r="G1" s="7"/>
      <c r="H1" s="7"/>
      <c r="I1" s="7"/>
      <c r="J1" s="7"/>
      <c r="K1" s="7"/>
    </row>
    <row r="2" spans="1:3" ht="15.75">
      <c r="A2" s="131" t="s">
        <v>26</v>
      </c>
      <c r="B2" s="131"/>
      <c r="C2" s="131"/>
    </row>
    <row r="3" spans="1:6" ht="15.75">
      <c r="A3" s="31" t="s">
        <v>27</v>
      </c>
      <c r="B3" s="32"/>
      <c r="C3" s="32"/>
      <c r="D3" s="15"/>
      <c r="E3" s="15"/>
      <c r="F3" s="15"/>
    </row>
    <row r="4" spans="1:2" ht="15.75">
      <c r="A4" s="132" t="s">
        <v>28</v>
      </c>
      <c r="B4" s="132"/>
    </row>
    <row r="5" spans="1:12" ht="12.75">
      <c r="A5" s="35" t="s">
        <v>10</v>
      </c>
      <c r="B5" s="35" t="s">
        <v>11</v>
      </c>
      <c r="C5" s="35" t="s">
        <v>12</v>
      </c>
      <c r="D5" s="47" t="s">
        <v>13</v>
      </c>
      <c r="E5" s="35" t="s">
        <v>14</v>
      </c>
      <c r="F5" s="35" t="s">
        <v>3</v>
      </c>
      <c r="G5" s="48" t="s">
        <v>15</v>
      </c>
      <c r="H5" s="47" t="s">
        <v>16</v>
      </c>
      <c r="I5" s="48" t="s">
        <v>17</v>
      </c>
      <c r="J5" s="49" t="s">
        <v>18</v>
      </c>
      <c r="K5" s="48" t="s">
        <v>19</v>
      </c>
      <c r="L5" s="48"/>
    </row>
    <row r="6" spans="1:13" ht="12.75">
      <c r="A6" s="139">
        <f>'[1]Pilot ТР1'!A6:A7</f>
        <v>1</v>
      </c>
      <c r="B6" s="48" t="str">
        <f>'[1]Pilot ТР1'!B6</f>
        <v>Сайян</v>
      </c>
      <c r="C6" s="48" t="str">
        <f>'[1]Pilot ТР1'!C6</f>
        <v>Аркадтй</v>
      </c>
      <c r="D6" s="110" t="str">
        <f>'[1]Pilot ТР1'!D6</f>
        <v>Е 144036</v>
      </c>
      <c r="E6" s="48" t="str">
        <f>'[1]Pilot ТР1'!E6</f>
        <v>Саратов</v>
      </c>
      <c r="F6" s="140" t="str">
        <f>'[2]Pilot ТР1'!$F$6:$F$7</f>
        <v>Саратов</v>
      </c>
      <c r="G6" s="140"/>
      <c r="H6" s="141" t="str">
        <f>'[2]Pilot ТР1'!$G$6:$G$7</f>
        <v>Е 144036</v>
      </c>
      <c r="I6" s="140" t="str">
        <f>'[2]Pilot ТР1'!$H$6:$H$7</f>
        <v>Мицубиси Сахра</v>
      </c>
      <c r="J6" s="142">
        <f>'[1]Pilot ТР1'!J6:J7</f>
        <v>2</v>
      </c>
      <c r="K6" s="138">
        <f>'[2]Pilot ТР1'!$J$6:$J$7</f>
        <v>2</v>
      </c>
      <c r="L6" s="52" t="e">
        <f>'[1]Pilot ТР1'!M6</f>
        <v>#REF!</v>
      </c>
      <c r="M6" s="23"/>
    </row>
    <row r="7" spans="1:13" ht="12.75">
      <c r="A7" s="139"/>
      <c r="B7" s="48" t="str">
        <f>'[1]Pilot ТР1'!B7</f>
        <v>Карев </v>
      </c>
      <c r="C7" s="48" t="str">
        <f>'[1]Pilot ТР1'!C7</f>
        <v>Алексей</v>
      </c>
      <c r="D7" s="110" t="str">
        <f>'[1]Pilot ТР1'!D7</f>
        <v>Е 144171</v>
      </c>
      <c r="E7" s="48"/>
      <c r="F7" s="140"/>
      <c r="G7" s="140"/>
      <c r="H7" s="141"/>
      <c r="I7" s="140"/>
      <c r="J7" s="142"/>
      <c r="K7" s="138"/>
      <c r="L7" s="52" t="e">
        <f>'[1]Pilot ТР1'!M7</f>
        <v>#REF!</v>
      </c>
      <c r="M7" s="23"/>
    </row>
    <row r="8" spans="1:13" ht="12.75">
      <c r="A8" s="139">
        <f>'[1]Pilot ТР1'!A8:A9</f>
        <v>2</v>
      </c>
      <c r="B8" s="48" t="str">
        <f>'[1]Pilot ТР1'!B8</f>
        <v>Богословский </v>
      </c>
      <c r="C8" s="48" t="str">
        <f>'[1]Pilot ТР1'!C8</f>
        <v>Игорь</v>
      </c>
      <c r="D8" s="110" t="str">
        <f>'[1]Pilot ТР1'!D8</f>
        <v>Е 144006</v>
      </c>
      <c r="E8" s="48" t="str">
        <f>'[1]Pilot ТР1'!E8</f>
        <v>Саратов</v>
      </c>
      <c r="F8" s="140" t="str">
        <f>'[2]Pilot ТР1'!$F$8:$F$9</f>
        <v>Саратов</v>
      </c>
      <c r="G8" s="140"/>
      <c r="H8" s="141" t="str">
        <f>'[2]Pilot ТР1'!$G$8:$G$9</f>
        <v>Е 144006</v>
      </c>
      <c r="I8" s="140" t="str">
        <f>'[2]Pilot ТР1'!$H$6:$H$9</f>
        <v>УАЗ</v>
      </c>
      <c r="J8" s="142">
        <f>'[1]Pilot ТР1'!J8:J9</f>
        <v>33</v>
      </c>
      <c r="K8" s="138">
        <f>'[2]Pilot ТР1'!$J$8:$J$9</f>
        <v>33</v>
      </c>
      <c r="L8" s="52" t="e">
        <f>'[1]Pilot ТР1'!M8</f>
        <v>#REF!</v>
      </c>
      <c r="M8" s="23"/>
    </row>
    <row r="9" spans="1:13" ht="12.75">
      <c r="A9" s="139"/>
      <c r="B9" s="48" t="str">
        <f>'[1]Pilot ТР1'!B9</f>
        <v>Богословский </v>
      </c>
      <c r="C9" s="48" t="str">
        <f>'[1]Pilot ТР1'!C9</f>
        <v>Сергей</v>
      </c>
      <c r="D9" s="110" t="str">
        <f>'[1]Pilot ТР1'!D9</f>
        <v>Е  144007</v>
      </c>
      <c r="E9" s="48"/>
      <c r="F9" s="140"/>
      <c r="G9" s="140"/>
      <c r="H9" s="141"/>
      <c r="I9" s="140"/>
      <c r="J9" s="142"/>
      <c r="K9" s="138"/>
      <c r="L9" s="52" t="e">
        <f>'[1]Pilot ТР1'!M9</f>
        <v>#REF!</v>
      </c>
      <c r="M9" s="23"/>
    </row>
    <row r="10" spans="1:13" ht="12.75" customHeight="1">
      <c r="A10" s="139">
        <f>'[1]Pilot ТР1'!A10:A11</f>
        <v>3</v>
      </c>
      <c r="B10" s="48" t="str">
        <f>'[1]Pilot ТР1'!B10</f>
        <v>Махновец</v>
      </c>
      <c r="C10" s="48" t="str">
        <f>'[1]Pilot ТР1'!C10</f>
        <v>Андрей</v>
      </c>
      <c r="D10" s="110" t="str">
        <f>'[1]Pilot ТР1'!D10</f>
        <v>Е 144008</v>
      </c>
      <c r="E10" s="48" t="str">
        <f>'[1]Pilot ТР1'!E10</f>
        <v>Саратов</v>
      </c>
      <c r="F10" s="140" t="str">
        <f>'[2]Pilot ТР1'!$F$10:$F$11</f>
        <v>Саратов</v>
      </c>
      <c r="G10" s="140"/>
      <c r="H10" s="141" t="str">
        <f>'[2]Pilot ТР1'!$G$8:$G$11</f>
        <v>Е 144008</v>
      </c>
      <c r="I10" s="143" t="str">
        <f>'[2]Pilot ТР1'!$H$6:$H$11</f>
        <v>УАЗ</v>
      </c>
      <c r="J10" s="142">
        <f>'[1]Pilot ТР1'!J10:J11</f>
        <v>7</v>
      </c>
      <c r="K10" s="138">
        <f>'[2]Pilot ТР1'!$J$10:$J$11</f>
        <v>7</v>
      </c>
      <c r="L10" s="52" t="e">
        <f>'[1]Pilot ТР1'!M10</f>
        <v>#REF!</v>
      </c>
      <c r="M10" s="23"/>
    </row>
    <row r="11" spans="1:13" ht="12.75" customHeight="1">
      <c r="A11" s="139"/>
      <c r="B11" s="48" t="str">
        <f>'[1]Pilot ТР1'!B11</f>
        <v>Скорин</v>
      </c>
      <c r="C11" s="48" t="str">
        <f>'[1]Pilot ТР1'!C11</f>
        <v>Дмитрий</v>
      </c>
      <c r="D11" s="110" t="str">
        <f>'[1]Pilot ТР1'!D11</f>
        <v>E 144153</v>
      </c>
      <c r="E11" s="48" t="e">
        <f>'[1]Pilot ТР1'!E11</f>
        <v>#REF!</v>
      </c>
      <c r="F11" s="140"/>
      <c r="G11" s="140"/>
      <c r="H11" s="141"/>
      <c r="I11" s="130"/>
      <c r="J11" s="142"/>
      <c r="K11" s="138"/>
      <c r="L11" s="52" t="e">
        <f>'[1]Pilot ТР1'!M11</f>
        <v>#REF!</v>
      </c>
      <c r="M11" s="23"/>
    </row>
    <row r="12" spans="1:13" ht="12.75" customHeight="1">
      <c r="A12" s="139">
        <f>'[1]Pilot ТР1'!A12:A13</f>
        <v>4</v>
      </c>
      <c r="B12" s="48" t="str">
        <f>'[1]Pilot ТР1'!B12</f>
        <v>Азовский </v>
      </c>
      <c r="C12" s="48" t="str">
        <f>'[1]Pilot ТР1'!C12</f>
        <v>Михаил</v>
      </c>
      <c r="D12" s="110" t="str">
        <f>'[1]Pilot ТР1'!D12</f>
        <v>Е 144004</v>
      </c>
      <c r="E12" s="48" t="str">
        <f>'[1]Pilot ТР1'!E12</f>
        <v>Саратов</v>
      </c>
      <c r="F12" s="140" t="str">
        <f>'[2]Pilot ТР1'!$F$12:$F$13</f>
        <v>Саратов</v>
      </c>
      <c r="G12" s="140"/>
      <c r="H12" s="141" t="str">
        <f>'[2]Pilot ТР1'!$G$8:$G$13</f>
        <v>Е 144004</v>
      </c>
      <c r="I12" s="143" t="str">
        <f>'[2]Pilot ТР1'!$H$6:$H$13</f>
        <v>УАЗ</v>
      </c>
      <c r="J12" s="142">
        <f>'[1]Pilot ТР1'!J12:J13</f>
        <v>5</v>
      </c>
      <c r="K12" s="138">
        <f>'[2]Pilot ТР1'!$J$12:$J$13</f>
        <v>5</v>
      </c>
      <c r="L12" s="52" t="e">
        <f>'[1]Pilot ТР1'!M12</f>
        <v>#REF!</v>
      </c>
      <c r="M12" s="23"/>
    </row>
    <row r="13" spans="1:13" ht="12.75" customHeight="1">
      <c r="A13" s="139"/>
      <c r="B13" s="48" t="str">
        <f>'[1]Pilot ТР1'!B13</f>
        <v>Стручалин </v>
      </c>
      <c r="C13" s="48" t="str">
        <f>'[1]Pilot ТР1'!C13</f>
        <v>Андрей</v>
      </c>
      <c r="D13" s="110" t="str">
        <f>'[1]Pilot ТР1'!D13</f>
        <v>Е 144005</v>
      </c>
      <c r="E13" s="48" t="e">
        <f>'[1]Pilot ТР1'!E13</f>
        <v>#REF!</v>
      </c>
      <c r="F13" s="140"/>
      <c r="G13" s="140"/>
      <c r="H13" s="141"/>
      <c r="I13" s="130"/>
      <c r="J13" s="142"/>
      <c r="K13" s="138"/>
      <c r="L13" s="52" t="e">
        <f>'[1]Pilot ТР1'!M13</f>
        <v>#REF!</v>
      </c>
      <c r="M13" s="23"/>
    </row>
    <row r="14" spans="1:13" ht="12.75" customHeight="1">
      <c r="A14" s="139">
        <f>'[1]Pilot ТР1'!A14:A15</f>
        <v>5</v>
      </c>
      <c r="B14" s="48" t="str">
        <f>'[1]Pilot ТР1'!B14</f>
        <v>Кузьменко</v>
      </c>
      <c r="C14" s="48" t="str">
        <f>'[1]Pilot ТР1'!C14</f>
        <v>Анатолий</v>
      </c>
      <c r="D14" s="110" t="str">
        <f>'[1]Pilot ТР1'!D14</f>
        <v>Е 11002</v>
      </c>
      <c r="E14" s="48" t="str">
        <f>'[1]Pilot ТР1'!E14</f>
        <v>Саратов</v>
      </c>
      <c r="F14" s="140" t="str">
        <f>'[2]Pilot ТР1'!$F$14:$F$15</f>
        <v>Саратов</v>
      </c>
      <c r="G14" s="140"/>
      <c r="H14" s="141" t="str">
        <f>'[2]Pilot ТР1'!$G$8:$G$15</f>
        <v>Е 11002</v>
      </c>
      <c r="I14" s="143" t="str">
        <f>'[2]Pilot ТР1'!$H$6:$H$15</f>
        <v>УАЗ</v>
      </c>
      <c r="J14" s="142">
        <f>'[1]Pilot ТР1'!J14:J15</f>
        <v>18</v>
      </c>
      <c r="K14" s="138">
        <f>'[2]Pilot ТР1'!$J$14:$J$15</f>
        <v>18</v>
      </c>
      <c r="L14" s="52" t="e">
        <f>'[1]Pilot ТР1'!M14</f>
        <v>#REF!</v>
      </c>
      <c r="M14" s="23"/>
    </row>
    <row r="15" spans="1:13" ht="12.75" customHeight="1">
      <c r="A15" s="139"/>
      <c r="B15" s="48" t="str">
        <f>'[1]Pilot ТР1'!B15</f>
        <v>Баланов</v>
      </c>
      <c r="C15" s="48" t="str">
        <f>'[1]Pilot ТР1'!C15</f>
        <v>Андрей</v>
      </c>
      <c r="D15" s="110" t="str">
        <f>'[1]Pilot ТР1'!D15</f>
        <v>Е 144003</v>
      </c>
      <c r="E15" s="48" t="e">
        <f>'[1]Pilot ТР1'!E15</f>
        <v>#REF!</v>
      </c>
      <c r="F15" s="140"/>
      <c r="G15" s="140"/>
      <c r="H15" s="141"/>
      <c r="I15" s="130"/>
      <c r="J15" s="142"/>
      <c r="K15" s="138"/>
      <c r="L15" s="52" t="e">
        <f>'[1]Pilot ТР1'!M15</f>
        <v>#REF!</v>
      </c>
      <c r="M15" s="23"/>
    </row>
    <row r="16" spans="1:13" ht="12.75" customHeight="1">
      <c r="A16" s="139">
        <f>'[1]Pilot ТР1'!A16:A17</f>
        <v>6</v>
      </c>
      <c r="B16" s="48" t="str">
        <f>'[1]Pilot ТР1'!B16</f>
        <v>Самохин </v>
      </c>
      <c r="C16" s="48" t="str">
        <f>'[1]Pilot ТР1'!C16</f>
        <v>Юрий</v>
      </c>
      <c r="D16" s="110" t="str">
        <f>'[1]Pilot ТР1'!D16</f>
        <v>Е 144309</v>
      </c>
      <c r="E16" s="48" t="str">
        <f>'[1]Pilot ТР1'!E16</f>
        <v>Суровикино</v>
      </c>
      <c r="F16" s="140" t="str">
        <f>'[2]Pilot ТР1'!$F$16:$F$17</f>
        <v>Суровикино</v>
      </c>
      <c r="G16" s="140"/>
      <c r="H16" s="141" t="str">
        <f>'[2]Pilot ТР1'!$G$8:$G$17</f>
        <v>Е 144309</v>
      </c>
      <c r="I16" s="143" t="str">
        <f>'[2]Pilot ТР1'!$H$6:$H$17</f>
        <v>Тойота</v>
      </c>
      <c r="J16" s="142">
        <f>'[1]Pilot ТР1'!J16:J17</f>
        <v>60</v>
      </c>
      <c r="K16" s="138">
        <f>'[2]Pilot ТР1'!$J$16:$J$17</f>
        <v>60</v>
      </c>
      <c r="L16" s="52" t="e">
        <f>'[1]Pilot ТР1'!M16</f>
        <v>#REF!</v>
      </c>
      <c r="M16" s="23"/>
    </row>
    <row r="17" spans="1:13" ht="12.75" customHeight="1">
      <c r="A17" s="139"/>
      <c r="B17" s="48" t="str">
        <f>'[1]Pilot ТР1'!B17</f>
        <v>Стрелков</v>
      </c>
      <c r="C17" s="48" t="str">
        <f>'[1]Pilot ТР1'!C17</f>
        <v>Денис</v>
      </c>
      <c r="D17" s="110" t="str">
        <f>'[1]Pilot ТР1'!D17</f>
        <v>Е 144310</v>
      </c>
      <c r="E17" s="48" t="e">
        <f>'[1]Pilot ТР1'!E17</f>
        <v>#REF!</v>
      </c>
      <c r="F17" s="140"/>
      <c r="G17" s="140"/>
      <c r="H17" s="141"/>
      <c r="I17" s="130"/>
      <c r="J17" s="142"/>
      <c r="K17" s="138"/>
      <c r="L17" s="52" t="e">
        <f>'[1]Pilot ТР1'!M17</f>
        <v>#REF!</v>
      </c>
      <c r="M17" s="23"/>
    </row>
    <row r="18" spans="1:13" ht="12.75" customHeight="1">
      <c r="A18" s="139">
        <f>'[1]Pilot ТР1'!A18:A19</f>
        <v>7</v>
      </c>
      <c r="B18" s="48" t="str">
        <f>'[1]Pilot ТР1'!B18</f>
        <v>Череп </v>
      </c>
      <c r="C18" s="48" t="str">
        <f>'[1]Pilot ТР1'!C18</f>
        <v>Роман</v>
      </c>
      <c r="D18" s="110" t="str">
        <f>'[1]Pilot ТР1'!D18</f>
        <v>E 144159</v>
      </c>
      <c r="E18" s="48" t="str">
        <f>'[1]Pilot ТР1'!E18</f>
        <v>Саратов</v>
      </c>
      <c r="F18" s="140" t="str">
        <f>'[2]Pilot ТР1'!$F$18:$F$19</f>
        <v>Саратов</v>
      </c>
      <c r="G18" s="140"/>
      <c r="H18" s="141">
        <f>'[2]Pilot ТР1'!$G$8:$G$19</f>
        <v>0</v>
      </c>
      <c r="I18" s="143" t="str">
        <f>'[2]Pilot ТР1'!$H$6:$H$19</f>
        <v>УАЗ</v>
      </c>
      <c r="J18" s="142">
        <f>'[1]Pilot ТР1'!J18:J19</f>
        <v>23</v>
      </c>
      <c r="K18" s="138">
        <f>'[2]Pilot ТР1'!$J$18:$J$19</f>
        <v>23</v>
      </c>
      <c r="L18" s="52" t="e">
        <f>'[1]Pilot ТР1'!M18</f>
        <v>#REF!</v>
      </c>
      <c r="M18" s="23"/>
    </row>
    <row r="19" spans="1:13" ht="12.75" customHeight="1">
      <c r="A19" s="139"/>
      <c r="B19" s="48" t="str">
        <f>'[1]Pilot ТР1'!B19</f>
        <v>Евдокимов</v>
      </c>
      <c r="C19" s="48" t="str">
        <f>'[1]Pilot ТР1'!C19</f>
        <v>Вячеслав </v>
      </c>
      <c r="D19" s="110" t="str">
        <f>'[1]Pilot ТР1'!D19</f>
        <v>E 144160</v>
      </c>
      <c r="E19" s="48" t="e">
        <f>'[1]Pilot ТР1'!E19</f>
        <v>#REF!</v>
      </c>
      <c r="F19" s="140"/>
      <c r="G19" s="140"/>
      <c r="H19" s="141"/>
      <c r="I19" s="130"/>
      <c r="J19" s="142"/>
      <c r="K19" s="138"/>
      <c r="L19" s="52" t="e">
        <f>'[1]Pilot ТР1'!M19</f>
        <v>#REF!</v>
      </c>
      <c r="M19" s="23"/>
    </row>
    <row r="20" spans="1:13" ht="12.75" customHeight="1">
      <c r="A20" s="139">
        <f>'[1]Pilot ТР1'!A20:A21</f>
        <v>8</v>
      </c>
      <c r="B20" s="48" t="str">
        <f>'[1]Pilot ТР1'!B20</f>
        <v>Лопушкова</v>
      </c>
      <c r="C20" s="48" t="str">
        <f>'[1]Pilot ТР1'!C20</f>
        <v>Ирина</v>
      </c>
      <c r="D20" s="110" t="str">
        <f>'[1]Pilot ТР1'!D20</f>
        <v>Д 142536</v>
      </c>
      <c r="E20" s="48" t="str">
        <f>'[1]Pilot ТР1'!E20</f>
        <v>Волгоград</v>
      </c>
      <c r="F20" s="140" t="str">
        <f>'[2]Pilot ТР1'!$F$20:$F$21</f>
        <v>Волгоград</v>
      </c>
      <c r="G20" s="140"/>
      <c r="H20" s="141" t="str">
        <f>'[2]Pilot ТР1'!$G$8:$G$21</f>
        <v>Д 142536</v>
      </c>
      <c r="I20" s="143" t="str">
        <f>'[2]Pilot ТР1'!$H$6:$H$21</f>
        <v>TL-70</v>
      </c>
      <c r="J20" s="142">
        <f>'[1]Pilot ТР1'!J20:J21</f>
        <v>12</v>
      </c>
      <c r="K20" s="138">
        <f>'[2]Pilot ТР1'!$J$20:$J$21</f>
        <v>12</v>
      </c>
      <c r="L20" s="52" t="e">
        <f>'[1]Pilot ТР1'!M20</f>
        <v>#REF!</v>
      </c>
      <c r="M20" s="23"/>
    </row>
    <row r="21" spans="1:13" ht="12.75" customHeight="1">
      <c r="A21" s="139"/>
      <c r="B21" s="48" t="str">
        <f>'[1]Pilot ТР1'!B21</f>
        <v>Гильдебрант</v>
      </c>
      <c r="C21" s="48" t="str">
        <f>'[1]Pilot ТР1'!C21</f>
        <v>Владислав</v>
      </c>
      <c r="D21" s="110" t="str">
        <f>'[1]Pilot ТР1'!D21</f>
        <v>Д 142560</v>
      </c>
      <c r="E21" s="48" t="e">
        <f>'[1]Pilot ТР1'!E21</f>
        <v>#REF!</v>
      </c>
      <c r="F21" s="140"/>
      <c r="G21" s="140"/>
      <c r="H21" s="141"/>
      <c r="I21" s="130"/>
      <c r="J21" s="142"/>
      <c r="K21" s="138"/>
      <c r="L21" s="52" t="e">
        <f>'[1]Pilot ТР1'!M21</f>
        <v>#REF!</v>
      </c>
      <c r="M21" s="23"/>
    </row>
    <row r="22" spans="1:13" ht="12.75" customHeight="1">
      <c r="A22" s="139">
        <f>'[1]Pilot ТР1'!A22:A23</f>
        <v>9</v>
      </c>
      <c r="B22" s="48" t="str">
        <f>'[1]Pilot ТР1'!B22</f>
        <v>Новиков</v>
      </c>
      <c r="C22" s="48" t="str">
        <f>'[1]Pilot ТР1'!C22</f>
        <v>Вячеслав </v>
      </c>
      <c r="D22" s="110" t="str">
        <f>'[1]Pilot ТР1'!D22</f>
        <v>Е 144307</v>
      </c>
      <c r="E22" s="48" t="str">
        <f>'[1]Pilot ТР1'!E22</f>
        <v>Волгоград</v>
      </c>
      <c r="F22" s="140" t="str">
        <f>'[2]Pilot ТР1'!$F$22:$F$23</f>
        <v>Волгоград</v>
      </c>
      <c r="G22" s="140"/>
      <c r="H22" s="141" t="str">
        <f>'[2]Pilot ТР1'!$G$8:$G$23</f>
        <v>Е 144307</v>
      </c>
      <c r="I22" s="143" t="str">
        <f>'[2]Pilot ТР1'!$H$6:$H$23</f>
        <v>Тойота</v>
      </c>
      <c r="J22" s="142">
        <f>'[1]Pilot ТР1'!J22:J23</f>
        <v>61</v>
      </c>
      <c r="K22" s="138">
        <f>'[2]Pilot ТР1'!$J$22:$J$23</f>
        <v>61</v>
      </c>
      <c r="L22" s="52" t="e">
        <f>'[1]Pilot ТР1'!M22</f>
        <v>#REF!</v>
      </c>
      <c r="M22" s="23"/>
    </row>
    <row r="23" spans="1:13" ht="12.75" customHeight="1">
      <c r="A23" s="139"/>
      <c r="B23" s="48" t="str">
        <f>'[1]Pilot ТР1'!B23</f>
        <v>Горбачев</v>
      </c>
      <c r="C23" s="48" t="str">
        <f>'[1]Pilot ТР1'!C23</f>
        <v>Максим</v>
      </c>
      <c r="D23" s="110" t="str">
        <f>'[1]Pilot ТР1'!D23</f>
        <v>Е 144308</v>
      </c>
      <c r="E23" s="48" t="e">
        <f>'[1]Pilot ТР1'!E23</f>
        <v>#REF!</v>
      </c>
      <c r="F23" s="140"/>
      <c r="G23" s="140"/>
      <c r="H23" s="141"/>
      <c r="I23" s="130"/>
      <c r="J23" s="142"/>
      <c r="K23" s="138"/>
      <c r="L23" s="52" t="e">
        <f>'[1]Pilot ТР1'!M23</f>
        <v>#REF!</v>
      </c>
      <c r="M23" s="23"/>
    </row>
    <row r="24" spans="1:13" ht="12.75" customHeight="1">
      <c r="A24" s="139">
        <f>'[1]Pilot ТР1'!A24:A25</f>
        <v>10</v>
      </c>
      <c r="B24" s="48" t="str">
        <f>'[1]Pilot ТР1'!B24</f>
        <v>Алипов</v>
      </c>
      <c r="C24" s="48" t="str">
        <f>'[1]Pilot ТР1'!C24</f>
        <v>Александр </v>
      </c>
      <c r="D24" s="110" t="str">
        <f>'[1]Pilot ТР1'!D24</f>
        <v>Е 144182</v>
      </c>
      <c r="E24" s="48" t="str">
        <f>'[1]Pilot ТР1'!E24</f>
        <v>Пенза</v>
      </c>
      <c r="F24" s="140" t="str">
        <f>'[2]Pilot ТР1'!$F$24:$F$25</f>
        <v>Пенза</v>
      </c>
      <c r="G24" s="140"/>
      <c r="H24" s="141" t="str">
        <f>'[2]Pilot ТР1'!$G$8:$G$25</f>
        <v>Е 144182</v>
      </c>
      <c r="I24" s="143" t="str">
        <f>'[2]Pilot ТР1'!$H$6:$H$25</f>
        <v>Ваз</v>
      </c>
      <c r="J24" s="142">
        <f>'[1]Pilot ТР1'!J24:J25</f>
        <v>58</v>
      </c>
      <c r="K24" s="138">
        <f>'[2]Pilot ТР1'!$J$24:$J$25</f>
        <v>58</v>
      </c>
      <c r="L24" s="52" t="e">
        <f>'[1]Pilot ТР1'!M24</f>
        <v>#REF!</v>
      </c>
      <c r="M24" s="23"/>
    </row>
    <row r="25" spans="1:13" ht="12.75" customHeight="1">
      <c r="A25" s="139"/>
      <c r="B25" s="48" t="str">
        <f>'[1]Pilot ТР1'!B25</f>
        <v>Салин</v>
      </c>
      <c r="C25" s="48" t="str">
        <f>'[1]Pilot ТР1'!C25</f>
        <v>Дмитрий</v>
      </c>
      <c r="D25" s="110" t="str">
        <f>'[1]Pilot ТР1'!D25</f>
        <v>Е 144183</v>
      </c>
      <c r="E25" s="48" t="e">
        <f>'[1]Pilot ТР1'!E25</f>
        <v>#REF!</v>
      </c>
      <c r="F25" s="140"/>
      <c r="G25" s="140"/>
      <c r="H25" s="141"/>
      <c r="I25" s="130"/>
      <c r="J25" s="142"/>
      <c r="K25" s="138"/>
      <c r="L25" s="52" t="e">
        <f>'[1]Pilot ТР1'!M25</f>
        <v>#REF!</v>
      </c>
      <c r="M25" s="23"/>
    </row>
    <row r="26" spans="1:13" ht="12.75" customHeight="1">
      <c r="A26" s="139">
        <f>'[1]Pilot ТР1'!A26:A27</f>
        <v>11</v>
      </c>
      <c r="B26" s="48" t="str">
        <f>'[1]Pilot ТР1'!B26</f>
        <v>Малинин</v>
      </c>
      <c r="C26" s="48" t="str">
        <f>'[1]Pilot ТР1'!C26</f>
        <v>Алексей</v>
      </c>
      <c r="D26" s="110" t="str">
        <f>'[1]Pilot ТР1'!D26</f>
        <v>Е 144196</v>
      </c>
      <c r="E26" s="48" t="str">
        <f>'[1]Pilot ТР1'!E26</f>
        <v>Саратов</v>
      </c>
      <c r="F26" s="140" t="str">
        <f>'[2]Pilot ТР1'!$F$26:$F$27</f>
        <v>Саратов</v>
      </c>
      <c r="G26" s="140"/>
      <c r="H26" s="141" t="str">
        <f>'[2]Pilot ТР1'!$G$8:$G$27</f>
        <v>Е 144196</v>
      </c>
      <c r="I26" s="143" t="str">
        <f>'[2]Pilot ТР1'!$H$6:$H$27</f>
        <v>УАЗ</v>
      </c>
      <c r="J26" s="142">
        <f>'[1]Pilot ТР1'!J26:J27</f>
        <v>57</v>
      </c>
      <c r="K26" s="138">
        <f>'[2]Pilot ТР1'!$J$26:$J$27</f>
        <v>57</v>
      </c>
      <c r="L26" s="52" t="e">
        <f>'[1]Pilot ТР1'!M26</f>
        <v>#REF!</v>
      </c>
      <c r="M26" s="23"/>
    </row>
    <row r="27" spans="1:13" ht="12.75" customHeight="1">
      <c r="A27" s="139"/>
      <c r="B27" s="48" t="str">
        <f>'[1]Pilot ТР1'!B27</f>
        <v>Щербаков</v>
      </c>
      <c r="C27" s="48" t="str">
        <f>'[1]Pilot ТР1'!C27</f>
        <v>Роман</v>
      </c>
      <c r="D27" s="110" t="str">
        <f>'[1]Pilot ТР1'!D27</f>
        <v>Е 144197</v>
      </c>
      <c r="E27" s="48" t="e">
        <f>'[1]Pilot ТР1'!E27</f>
        <v>#REF!</v>
      </c>
      <c r="F27" s="140"/>
      <c r="G27" s="140"/>
      <c r="H27" s="141"/>
      <c r="I27" s="130"/>
      <c r="J27" s="142"/>
      <c r="K27" s="138"/>
      <c r="L27" s="52" t="e">
        <f>'[1]Pilot ТР1'!M27</f>
        <v>#REF!</v>
      </c>
      <c r="M27" s="23"/>
    </row>
    <row r="28" spans="1:13" ht="12.75">
      <c r="A28" s="139">
        <f>'[1]Pilot ТР1'!A28:A29</f>
        <v>12</v>
      </c>
      <c r="B28" s="50" t="e">
        <f>'[1]Pilot ТР1'!B28</f>
        <v>#REF!</v>
      </c>
      <c r="C28" s="50" t="e">
        <f>'[1]Pilot ТР1'!C28</f>
        <v>#REF!</v>
      </c>
      <c r="D28" s="51" t="e">
        <f>'[1]Pilot ТР1'!D28</f>
        <v>#REF!</v>
      </c>
      <c r="E28" s="50" t="e">
        <f>'[1]Pilot ТР1'!E28</f>
        <v>#REF!</v>
      </c>
      <c r="F28" s="140" t="e">
        <f>'[1]Pilot ТР1'!F28:F29</f>
        <v>#REF!</v>
      </c>
      <c r="G28" s="140" t="e">
        <f>'[1]Pilot ТР1'!G28:G29</f>
        <v>#REF!</v>
      </c>
      <c r="H28" s="141" t="e">
        <f>'[1]Pilot ТР1'!H28:H29</f>
        <v>#REF!</v>
      </c>
      <c r="I28" s="140" t="e">
        <f>'[1]Pilot ТР1'!I28:I29</f>
        <v>#REF!</v>
      </c>
      <c r="J28" s="142" t="e">
        <f>'[1]Pilot ТР1'!J28:J29</f>
        <v>#REF!</v>
      </c>
      <c r="K28" s="138" t="e">
        <f>'[1]Pilot ТР1'!K28:K29</f>
        <v>#REF!</v>
      </c>
      <c r="L28" s="52" t="e">
        <f>'[1]Pilot ТР1'!M28</f>
        <v>#REF!</v>
      </c>
      <c r="M28" s="23"/>
    </row>
    <row r="29" spans="1:12" ht="12.75">
      <c r="A29" s="139"/>
      <c r="B29" s="50" t="e">
        <f>'[1]Pilot ТР1'!B29</f>
        <v>#REF!</v>
      </c>
      <c r="C29" s="50" t="e">
        <f>'[1]Pilot ТР1'!C29</f>
        <v>#REF!</v>
      </c>
      <c r="D29" s="51" t="e">
        <f>'[1]Pilot ТР1'!D29</f>
        <v>#REF!</v>
      </c>
      <c r="E29" s="50" t="e">
        <f>'[1]Pilot ТР1'!E29</f>
        <v>#REF!</v>
      </c>
      <c r="F29" s="140"/>
      <c r="G29" s="140"/>
      <c r="H29" s="141"/>
      <c r="I29" s="140"/>
      <c r="J29" s="142"/>
      <c r="K29" s="138"/>
      <c r="L29" s="52" t="e">
        <f>'[1]Pilot ТР1'!M29</f>
        <v>#REF!</v>
      </c>
    </row>
    <row r="30" spans="1:12" ht="12.75">
      <c r="A30" s="139">
        <f>'[1]Pilot ТР1'!A30:A31</f>
        <v>13</v>
      </c>
      <c r="B30" s="50" t="e">
        <f>'[1]Pilot ТР1'!B30</f>
        <v>#REF!</v>
      </c>
      <c r="C30" s="50" t="e">
        <f>'[1]Pilot ТР1'!C30</f>
        <v>#REF!</v>
      </c>
      <c r="D30" s="51" t="e">
        <f>'[1]Pilot ТР1'!D30</f>
        <v>#REF!</v>
      </c>
      <c r="E30" s="50" t="e">
        <f>'[1]Pilot ТР1'!E30</f>
        <v>#REF!</v>
      </c>
      <c r="F30" s="140" t="e">
        <f>'[1]Pilot ТР1'!F30:F31</f>
        <v>#REF!</v>
      </c>
      <c r="G30" s="140" t="e">
        <f>'[1]Pilot ТР1'!G30:G31</f>
        <v>#REF!</v>
      </c>
      <c r="H30" s="141" t="e">
        <f>'[1]Pilot ТР1'!H30:H31</f>
        <v>#REF!</v>
      </c>
      <c r="I30" s="140" t="e">
        <f>'[1]Pilot ТР1'!I30:I31</f>
        <v>#REF!</v>
      </c>
      <c r="J30" s="142" t="e">
        <f>'[1]Pilot ТР1'!J30:J31</f>
        <v>#REF!</v>
      </c>
      <c r="K30" s="138" t="e">
        <f>'[1]Pilot ТР1'!K30:K31</f>
        <v>#REF!</v>
      </c>
      <c r="L30" s="52" t="e">
        <f>'[1]Pilot ТР1'!M30</f>
        <v>#REF!</v>
      </c>
    </row>
    <row r="31" spans="1:12" ht="12.75">
      <c r="A31" s="139"/>
      <c r="B31" s="50" t="e">
        <f>'[1]Pilot ТР1'!B31</f>
        <v>#REF!</v>
      </c>
      <c r="C31" s="50" t="e">
        <f>'[1]Pilot ТР1'!C31</f>
        <v>#REF!</v>
      </c>
      <c r="D31" s="51" t="e">
        <f>'[1]Pilot ТР1'!D31</f>
        <v>#REF!</v>
      </c>
      <c r="E31" s="50" t="e">
        <f>'[1]Pilot ТР1'!E31</f>
        <v>#REF!</v>
      </c>
      <c r="F31" s="140"/>
      <c r="G31" s="140"/>
      <c r="H31" s="141"/>
      <c r="I31" s="140"/>
      <c r="J31" s="142"/>
      <c r="K31" s="138"/>
      <c r="L31" s="52" t="e">
        <f>'[1]Pilot ТР1'!M31</f>
        <v>#REF!</v>
      </c>
    </row>
    <row r="32" spans="1:12" ht="12.75">
      <c r="A32" s="139">
        <f>'[1]Pilot ТР1'!A32:A33</f>
        <v>14</v>
      </c>
      <c r="B32" s="50" t="e">
        <f>'[1]Pilot ТР1'!B32</f>
        <v>#REF!</v>
      </c>
      <c r="C32" s="50" t="e">
        <f>'[1]Pilot ТР1'!C32</f>
        <v>#REF!</v>
      </c>
      <c r="D32" s="51" t="e">
        <f>'[1]Pilot ТР1'!D32</f>
        <v>#REF!</v>
      </c>
      <c r="E32" s="50" t="e">
        <f>'[1]Pilot ТР1'!E32</f>
        <v>#REF!</v>
      </c>
      <c r="F32" s="140" t="e">
        <f>'[1]Pilot ТР1'!F32:F33</f>
        <v>#REF!</v>
      </c>
      <c r="G32" s="140" t="e">
        <f>'[1]Pilot ТР1'!G32:G33</f>
        <v>#REF!</v>
      </c>
      <c r="H32" s="141" t="e">
        <f>'[1]Pilot ТР1'!H32:H33</f>
        <v>#REF!</v>
      </c>
      <c r="I32" s="140" t="e">
        <f>'[1]Pilot ТР1'!I32:I33</f>
        <v>#REF!</v>
      </c>
      <c r="J32" s="142" t="e">
        <f>'[1]Pilot ТР1'!J32:J33</f>
        <v>#REF!</v>
      </c>
      <c r="K32" s="138" t="e">
        <f>'[1]Pilot ТР1'!K32:K33</f>
        <v>#REF!</v>
      </c>
      <c r="L32" s="52" t="e">
        <f>'[1]Pilot ТР1'!M32</f>
        <v>#REF!</v>
      </c>
    </row>
    <row r="33" spans="1:12" ht="12.75">
      <c r="A33" s="139"/>
      <c r="B33" s="50" t="e">
        <f>'[1]Pilot ТР1'!B33</f>
        <v>#REF!</v>
      </c>
      <c r="C33" s="50" t="e">
        <f>'[1]Pilot ТР1'!C33</f>
        <v>#REF!</v>
      </c>
      <c r="D33" s="51" t="e">
        <f>'[1]Pilot ТР1'!D33</f>
        <v>#REF!</v>
      </c>
      <c r="E33" s="50" t="e">
        <f>'[1]Pilot ТР1'!E33</f>
        <v>#REF!</v>
      </c>
      <c r="F33" s="140"/>
      <c r="G33" s="140"/>
      <c r="H33" s="141"/>
      <c r="I33" s="140"/>
      <c r="J33" s="142"/>
      <c r="K33" s="138"/>
      <c r="L33" s="52" t="e">
        <f>'[1]Pilot ТР1'!M33</f>
        <v>#REF!</v>
      </c>
    </row>
    <row r="34" spans="1:12" ht="12.75">
      <c r="A34" s="139">
        <f>'[1]Pilot ТР1'!A34:A35</f>
        <v>15</v>
      </c>
      <c r="B34" s="50" t="e">
        <f>'[1]Pilot ТР1'!B34</f>
        <v>#REF!</v>
      </c>
      <c r="C34" s="50" t="e">
        <f>'[1]Pilot ТР1'!C34</f>
        <v>#REF!</v>
      </c>
      <c r="D34" s="51" t="e">
        <f>'[1]Pilot ТР1'!D34</f>
        <v>#REF!</v>
      </c>
      <c r="E34" s="50" t="e">
        <f>'[1]Pilot ТР1'!E34</f>
        <v>#REF!</v>
      </c>
      <c r="F34" s="140" t="e">
        <f>'[1]Pilot ТР1'!F34:F35</f>
        <v>#REF!</v>
      </c>
      <c r="G34" s="140" t="e">
        <f>'[1]Pilot ТР1'!G34:G35</f>
        <v>#REF!</v>
      </c>
      <c r="H34" s="141" t="e">
        <f>'[1]Pilot ТР1'!H34:H35</f>
        <v>#REF!</v>
      </c>
      <c r="I34" s="140" t="e">
        <f>'[1]Pilot ТР1'!I34:I35</f>
        <v>#REF!</v>
      </c>
      <c r="J34" s="142" t="e">
        <f>'[1]Pilot ТР1'!J34:J35</f>
        <v>#REF!</v>
      </c>
      <c r="K34" s="138" t="e">
        <f>'[1]Pilot ТР1'!K34:K35</f>
        <v>#REF!</v>
      </c>
      <c r="L34" s="52" t="e">
        <f>'[1]Pilot ТР1'!M34</f>
        <v>#REF!</v>
      </c>
    </row>
    <row r="35" spans="1:12" ht="12.75">
      <c r="A35" s="139"/>
      <c r="B35" s="50" t="e">
        <f>'[1]Pilot ТР1'!B35</f>
        <v>#REF!</v>
      </c>
      <c r="C35" s="50" t="e">
        <f>'[1]Pilot ТР1'!C35</f>
        <v>#REF!</v>
      </c>
      <c r="D35" s="51" t="e">
        <f>'[1]Pilot ТР1'!D35</f>
        <v>#REF!</v>
      </c>
      <c r="E35" s="50" t="e">
        <f>'[1]Pilot ТР1'!E35</f>
        <v>#REF!</v>
      </c>
      <c r="F35" s="140"/>
      <c r="G35" s="140"/>
      <c r="H35" s="141"/>
      <c r="I35" s="140"/>
      <c r="J35" s="142"/>
      <c r="K35" s="138"/>
      <c r="L35" s="52" t="e">
        <f>'[1]Pilot ТР1'!M35</f>
        <v>#REF!</v>
      </c>
    </row>
    <row r="36" spans="1:12" ht="12.75">
      <c r="A36" s="139">
        <f>'[1]Pilot ТР1'!A36:A37</f>
        <v>16</v>
      </c>
      <c r="B36" s="50" t="e">
        <f>'[1]Pilot ТР1'!B36</f>
        <v>#REF!</v>
      </c>
      <c r="C36" s="50" t="e">
        <f>'[1]Pilot ТР1'!C36</f>
        <v>#REF!</v>
      </c>
      <c r="D36" s="51" t="e">
        <f>'[1]Pilot ТР1'!D36</f>
        <v>#REF!</v>
      </c>
      <c r="E36" s="50" t="e">
        <f>'[1]Pilot ТР1'!E36</f>
        <v>#REF!</v>
      </c>
      <c r="F36" s="140" t="e">
        <f>'[1]Pilot ТР1'!F36:F37</f>
        <v>#REF!</v>
      </c>
      <c r="G36" s="140" t="e">
        <f>'[1]Pilot ТР1'!G36:G37</f>
        <v>#REF!</v>
      </c>
      <c r="H36" s="141" t="e">
        <f>'[1]Pilot ТР1'!H36:H37</f>
        <v>#REF!</v>
      </c>
      <c r="I36" s="140" t="e">
        <f>'[1]Pilot ТР1'!I36:I37</f>
        <v>#REF!</v>
      </c>
      <c r="J36" s="142" t="e">
        <f>'[1]Pilot ТР1'!J36:J37</f>
        <v>#REF!</v>
      </c>
      <c r="K36" s="138" t="e">
        <f>'[1]Pilot ТР1'!K36:K37</f>
        <v>#REF!</v>
      </c>
      <c r="L36" s="52" t="e">
        <f>'[1]Pilot ТР1'!M36</f>
        <v>#REF!</v>
      </c>
    </row>
    <row r="37" spans="1:12" ht="12.75">
      <c r="A37" s="139"/>
      <c r="B37" s="50" t="e">
        <f>'[1]Pilot ТР1'!B37</f>
        <v>#REF!</v>
      </c>
      <c r="C37" s="50" t="e">
        <f>'[1]Pilot ТР1'!C37</f>
        <v>#REF!</v>
      </c>
      <c r="D37" s="51" t="e">
        <f>'[1]Pilot ТР1'!D37</f>
        <v>#REF!</v>
      </c>
      <c r="E37" s="50" t="e">
        <f>'[1]Pilot ТР1'!E37</f>
        <v>#REF!</v>
      </c>
      <c r="F37" s="140"/>
      <c r="G37" s="140"/>
      <c r="H37" s="141"/>
      <c r="I37" s="140"/>
      <c r="J37" s="142"/>
      <c r="K37" s="138"/>
      <c r="L37" s="52" t="e">
        <f>'[1]Pilot ТР1'!M37</f>
        <v>#REF!</v>
      </c>
    </row>
    <row r="38" spans="1:12" ht="12.75">
      <c r="A38" s="139">
        <f>'[1]Pilot ТР1'!A38:A39</f>
        <v>17</v>
      </c>
      <c r="B38" s="50" t="e">
        <f>'[1]Pilot ТР1'!B38</f>
        <v>#REF!</v>
      </c>
      <c r="C38" s="50" t="e">
        <f>'[1]Pilot ТР1'!C38</f>
        <v>#REF!</v>
      </c>
      <c r="D38" s="51" t="e">
        <f>'[1]Pilot ТР1'!D38</f>
        <v>#REF!</v>
      </c>
      <c r="E38" s="50" t="e">
        <f>'[1]Pilot ТР1'!E38</f>
        <v>#REF!</v>
      </c>
      <c r="F38" s="140" t="e">
        <f>'[1]Pilot ТР1'!F38:F39</f>
        <v>#REF!</v>
      </c>
      <c r="G38" s="140" t="e">
        <f>'[1]Pilot ТР1'!G38:G39</f>
        <v>#REF!</v>
      </c>
      <c r="H38" s="141" t="e">
        <f>'[1]Pilot ТР1'!H38:H39</f>
        <v>#REF!</v>
      </c>
      <c r="I38" s="140" t="e">
        <f>'[1]Pilot ТР1'!I38:I39</f>
        <v>#REF!</v>
      </c>
      <c r="J38" s="142" t="e">
        <f>'[1]Pilot ТР1'!J38:J39</f>
        <v>#REF!</v>
      </c>
      <c r="K38" s="138" t="e">
        <f>'[1]Pilot ТР1'!K38:K39</f>
        <v>#REF!</v>
      </c>
      <c r="L38" s="52" t="e">
        <f>'[1]Pilot ТР1'!M38</f>
        <v>#REF!</v>
      </c>
    </row>
    <row r="39" spans="1:12" ht="12.75">
      <c r="A39" s="139"/>
      <c r="B39" s="50" t="e">
        <f>'[1]Pilot ТР1'!B39</f>
        <v>#REF!</v>
      </c>
      <c r="C39" s="50" t="e">
        <f>'[1]Pilot ТР1'!C39</f>
        <v>#REF!</v>
      </c>
      <c r="D39" s="51" t="e">
        <f>'[1]Pilot ТР1'!D39</f>
        <v>#REF!</v>
      </c>
      <c r="E39" s="50" t="e">
        <f>'[1]Pilot ТР1'!E39</f>
        <v>#REF!</v>
      </c>
      <c r="F39" s="140"/>
      <c r="G39" s="140"/>
      <c r="H39" s="141"/>
      <c r="I39" s="140"/>
      <c r="J39" s="142"/>
      <c r="K39" s="138"/>
      <c r="L39" s="52" t="e">
        <f>'[1]Pilot ТР1'!M39</f>
        <v>#REF!</v>
      </c>
    </row>
    <row r="40" spans="1:12" ht="12.75">
      <c r="A40" s="139">
        <f>'[1]Pilot ТР1'!A40:A41</f>
        <v>18</v>
      </c>
      <c r="B40" s="50" t="e">
        <f>'[1]Pilot ТР1'!B40</f>
        <v>#REF!</v>
      </c>
      <c r="C40" s="50" t="e">
        <f>'[1]Pilot ТР1'!C40</f>
        <v>#REF!</v>
      </c>
      <c r="D40" s="51" t="e">
        <f>'[1]Pilot ТР1'!D40</f>
        <v>#REF!</v>
      </c>
      <c r="E40" s="50" t="e">
        <f>'[1]Pilot ТР1'!E40</f>
        <v>#REF!</v>
      </c>
      <c r="F40" s="140" t="e">
        <f>'[1]Pilot ТР1'!F40:F41</f>
        <v>#REF!</v>
      </c>
      <c r="G40" s="140" t="e">
        <f>'[1]Pilot ТР1'!G40:G41</f>
        <v>#REF!</v>
      </c>
      <c r="H40" s="141" t="e">
        <f>'[1]Pilot ТР1'!H40:H41</f>
        <v>#REF!</v>
      </c>
      <c r="I40" s="140" t="e">
        <f>'[1]Pilot ТР1'!I40:I41</f>
        <v>#REF!</v>
      </c>
      <c r="J40" s="142" t="e">
        <f>'[1]Pilot ТР1'!J40:J41</f>
        <v>#REF!</v>
      </c>
      <c r="K40" s="138" t="e">
        <f>'[1]Pilot ТР1'!K40:K41</f>
        <v>#REF!</v>
      </c>
      <c r="L40" s="52" t="e">
        <f>'[1]Pilot ТР1'!M40</f>
        <v>#REF!</v>
      </c>
    </row>
    <row r="41" spans="1:12" ht="12.75">
      <c r="A41" s="139"/>
      <c r="B41" s="50" t="e">
        <f>'[1]Pilot ТР1'!B41</f>
        <v>#REF!</v>
      </c>
      <c r="C41" s="50" t="e">
        <f>'[1]Pilot ТР1'!C41</f>
        <v>#REF!</v>
      </c>
      <c r="D41" s="51" t="e">
        <f>'[1]Pilot ТР1'!D41</f>
        <v>#REF!</v>
      </c>
      <c r="E41" s="50" t="e">
        <f>'[1]Pilot ТР1'!E41</f>
        <v>#REF!</v>
      </c>
      <c r="F41" s="140"/>
      <c r="G41" s="140"/>
      <c r="H41" s="141"/>
      <c r="I41" s="140"/>
      <c r="J41" s="142"/>
      <c r="K41" s="138"/>
      <c r="L41" s="52" t="e">
        <f>'[1]Pilot ТР1'!M41</f>
        <v>#REF!</v>
      </c>
    </row>
    <row r="42" spans="1:12" ht="12.75">
      <c r="A42" s="139">
        <f>'[1]Pilot ТР1'!A42:A43</f>
        <v>19</v>
      </c>
      <c r="B42" s="50" t="e">
        <f>'[1]Pilot ТР1'!B42</f>
        <v>#REF!</v>
      </c>
      <c r="C42" s="50" t="e">
        <f>'[1]Pilot ТР1'!C42</f>
        <v>#REF!</v>
      </c>
      <c r="D42" s="51" t="e">
        <f>'[1]Pilot ТР1'!D42</f>
        <v>#REF!</v>
      </c>
      <c r="E42" s="50" t="e">
        <f>'[1]Pilot ТР1'!E42</f>
        <v>#REF!</v>
      </c>
      <c r="F42" s="140" t="e">
        <f>'[1]Pilot ТР1'!F42:F43</f>
        <v>#REF!</v>
      </c>
      <c r="G42" s="140" t="e">
        <f>'[1]Pilot ТР1'!G42:G43</f>
        <v>#REF!</v>
      </c>
      <c r="H42" s="141" t="e">
        <f>'[1]Pilot ТР1'!H42:H43</f>
        <v>#REF!</v>
      </c>
      <c r="I42" s="140" t="e">
        <f>'[1]Pilot ТР1'!I42:I43</f>
        <v>#REF!</v>
      </c>
      <c r="J42" s="142" t="e">
        <f>'[1]Pilot ТР1'!J42:J43</f>
        <v>#REF!</v>
      </c>
      <c r="K42" s="138" t="e">
        <f>'[1]Pilot ТР1'!K42:K43</f>
        <v>#REF!</v>
      </c>
      <c r="L42" s="52" t="e">
        <f>'[1]Pilot ТР1'!M42</f>
        <v>#REF!</v>
      </c>
    </row>
    <row r="43" spans="1:12" ht="12.75">
      <c r="A43" s="139"/>
      <c r="B43" s="50" t="e">
        <f>'[1]Pilot ТР1'!B43</f>
        <v>#REF!</v>
      </c>
      <c r="C43" s="50" t="e">
        <f>'[1]Pilot ТР1'!C43</f>
        <v>#REF!</v>
      </c>
      <c r="D43" s="51" t="e">
        <f>'[1]Pilot ТР1'!D43</f>
        <v>#REF!</v>
      </c>
      <c r="E43" s="50" t="e">
        <f>'[1]Pilot ТР1'!E43</f>
        <v>#REF!</v>
      </c>
      <c r="F43" s="140"/>
      <c r="G43" s="140"/>
      <c r="H43" s="141"/>
      <c r="I43" s="140"/>
      <c r="J43" s="142"/>
      <c r="K43" s="138"/>
      <c r="L43" s="52" t="e">
        <f>'[1]Pilot ТР1'!M43</f>
        <v>#REF!</v>
      </c>
    </row>
    <row r="44" spans="1:12" ht="12.75">
      <c r="A44" s="139" t="e">
        <f>'[1]Pilot ТР1'!A44:A45</f>
        <v>#REF!</v>
      </c>
      <c r="B44" s="50" t="e">
        <f>'[1]Pilot ТР1'!B44</f>
        <v>#REF!</v>
      </c>
      <c r="C44" s="50" t="e">
        <f>'[1]Pilot ТР1'!C44</f>
        <v>#REF!</v>
      </c>
      <c r="D44" s="51" t="e">
        <f>'[1]Pilot ТР1'!D44</f>
        <v>#REF!</v>
      </c>
      <c r="E44" s="50" t="e">
        <f>'[1]Pilot ТР1'!E44</f>
        <v>#REF!</v>
      </c>
      <c r="F44" s="140" t="e">
        <f>'[1]Pilot ТР1'!F44:F45</f>
        <v>#REF!</v>
      </c>
      <c r="G44" s="140" t="e">
        <f>'[1]Pilot ТР1'!G44:G45</f>
        <v>#REF!</v>
      </c>
      <c r="H44" s="141" t="e">
        <f>'[1]Pilot ТР1'!H44:H45</f>
        <v>#REF!</v>
      </c>
      <c r="I44" s="140" t="e">
        <f>'[1]Pilot ТР1'!I44:I45</f>
        <v>#REF!</v>
      </c>
      <c r="J44" s="142" t="e">
        <f>'[1]Pilot ТР1'!J44:J45</f>
        <v>#REF!</v>
      </c>
      <c r="K44" s="138" t="e">
        <f>'[1]Pilot ТР1'!K44:K45</f>
        <v>#REF!</v>
      </c>
      <c r="L44" s="52" t="e">
        <f>'[1]Pilot ТР1'!M44</f>
        <v>#REF!</v>
      </c>
    </row>
    <row r="45" spans="1:12" ht="12.75">
      <c r="A45" s="139"/>
      <c r="B45" s="50" t="e">
        <f>'[1]Pilot ТР1'!B45</f>
        <v>#REF!</v>
      </c>
      <c r="C45" s="50" t="e">
        <f>'[1]Pilot ТР1'!C45</f>
        <v>#REF!</v>
      </c>
      <c r="D45" s="51" t="e">
        <f>'[1]Pilot ТР1'!D45</f>
        <v>#REF!</v>
      </c>
      <c r="E45" s="50" t="e">
        <f>'[1]Pilot ТР1'!E45</f>
        <v>#REF!</v>
      </c>
      <c r="F45" s="140"/>
      <c r="G45" s="140"/>
      <c r="H45" s="141"/>
      <c r="I45" s="140"/>
      <c r="J45" s="142"/>
      <c r="K45" s="138"/>
      <c r="L45" s="53" t="e">
        <f>'[1]Pilot ТР1'!M45</f>
        <v>#REF!</v>
      </c>
    </row>
    <row r="46" ht="12.75">
      <c r="A46" s="16">
        <v>41</v>
      </c>
    </row>
    <row r="47" ht="12.75">
      <c r="A47" s="16">
        <v>42</v>
      </c>
    </row>
    <row r="48" ht="12.75">
      <c r="A48" s="16">
        <v>43</v>
      </c>
    </row>
    <row r="49" ht="12.75">
      <c r="A49" s="16">
        <v>44</v>
      </c>
    </row>
    <row r="50" ht="12.75">
      <c r="A50" s="16">
        <v>45</v>
      </c>
    </row>
    <row r="51" ht="12.75">
      <c r="A51" s="16">
        <v>46</v>
      </c>
    </row>
    <row r="52" ht="12.75">
      <c r="A52" s="16">
        <v>47</v>
      </c>
    </row>
    <row r="53" ht="12.75">
      <c r="A53" s="16">
        <v>48</v>
      </c>
    </row>
    <row r="54" ht="12.75">
      <c r="A54" s="16">
        <v>49</v>
      </c>
    </row>
    <row r="55" ht="12.75">
      <c r="A55" s="16">
        <v>50</v>
      </c>
    </row>
    <row r="56" ht="12.75">
      <c r="A56" s="16">
        <v>51</v>
      </c>
    </row>
    <row r="57" ht="12.75">
      <c r="A57" s="16">
        <v>52</v>
      </c>
    </row>
    <row r="58" ht="12.75">
      <c r="A58" s="16">
        <v>53</v>
      </c>
    </row>
    <row r="59" ht="12.75">
      <c r="A59" s="16">
        <v>54</v>
      </c>
    </row>
    <row r="60" ht="12.75">
      <c r="A60" s="16">
        <v>55</v>
      </c>
    </row>
    <row r="61" ht="12.75">
      <c r="A61" s="16">
        <v>56</v>
      </c>
    </row>
    <row r="62" ht="12.75">
      <c r="A62" s="16">
        <v>57</v>
      </c>
    </row>
    <row r="63" ht="12.75">
      <c r="A63" s="16">
        <v>58</v>
      </c>
    </row>
    <row r="64" ht="12.75">
      <c r="A64" s="16">
        <v>59</v>
      </c>
    </row>
    <row r="65" ht="12.75">
      <c r="A65" s="16">
        <v>60</v>
      </c>
    </row>
    <row r="66" ht="12.75">
      <c r="A66" s="16">
        <v>61</v>
      </c>
    </row>
    <row r="67" ht="12.75">
      <c r="A67" s="16">
        <v>62</v>
      </c>
    </row>
    <row r="68" ht="12.75">
      <c r="A68" s="16">
        <v>63</v>
      </c>
    </row>
    <row r="69" ht="12.75">
      <c r="A69" s="16">
        <v>64</v>
      </c>
    </row>
    <row r="70" ht="12.75">
      <c r="A70" s="17">
        <v>65</v>
      </c>
    </row>
  </sheetData>
  <sheetProtection/>
  <mergeCells count="142">
    <mergeCell ref="A2:C2"/>
    <mergeCell ref="A4:B4"/>
    <mergeCell ref="A6:A7"/>
    <mergeCell ref="A8:A9"/>
    <mergeCell ref="A10:A11"/>
    <mergeCell ref="F16:F17"/>
    <mergeCell ref="G10:G11"/>
    <mergeCell ref="G12:G13"/>
    <mergeCell ref="A12:A13"/>
    <mergeCell ref="A14:A15"/>
    <mergeCell ref="A28:A29"/>
    <mergeCell ref="K6:K7"/>
    <mergeCell ref="F8:F9"/>
    <mergeCell ref="F10:F11"/>
    <mergeCell ref="F12:F13"/>
    <mergeCell ref="I8:I9"/>
    <mergeCell ref="A16:A17"/>
    <mergeCell ref="I10:I11"/>
    <mergeCell ref="I12:I13"/>
    <mergeCell ref="I14:I15"/>
    <mergeCell ref="G8:G9"/>
    <mergeCell ref="A32:A33"/>
    <mergeCell ref="G16:G17"/>
    <mergeCell ref="G28:G29"/>
    <mergeCell ref="G30:G31"/>
    <mergeCell ref="G18:G19"/>
    <mergeCell ref="A30:A31"/>
    <mergeCell ref="F24:F25"/>
    <mergeCell ref="F26:F27"/>
    <mergeCell ref="F28:F29"/>
    <mergeCell ref="G6:G7"/>
    <mergeCell ref="H6:H7"/>
    <mergeCell ref="I6:I7"/>
    <mergeCell ref="F6:F7"/>
    <mergeCell ref="A34:A35"/>
    <mergeCell ref="J6:J7"/>
    <mergeCell ref="F14:F15"/>
    <mergeCell ref="A18:A19"/>
    <mergeCell ref="A20:A21"/>
    <mergeCell ref="A22:A23"/>
    <mergeCell ref="A24:A25"/>
    <mergeCell ref="A26:A27"/>
    <mergeCell ref="F22:F23"/>
    <mergeCell ref="G14:G15"/>
    <mergeCell ref="F18:F19"/>
    <mergeCell ref="F20:F21"/>
    <mergeCell ref="G32:G33"/>
    <mergeCell ref="F30:F31"/>
    <mergeCell ref="F32:F33"/>
    <mergeCell ref="G20:G21"/>
    <mergeCell ref="H34:H35"/>
    <mergeCell ref="I20:I21"/>
    <mergeCell ref="I22:I23"/>
    <mergeCell ref="H32:H33"/>
    <mergeCell ref="H28:H29"/>
    <mergeCell ref="H30:H31"/>
    <mergeCell ref="F34:F35"/>
    <mergeCell ref="G34:G35"/>
    <mergeCell ref="G22:G23"/>
    <mergeCell ref="G24:G25"/>
    <mergeCell ref="G26:G27"/>
    <mergeCell ref="H16:H17"/>
    <mergeCell ref="I26:I27"/>
    <mergeCell ref="H26:H27"/>
    <mergeCell ref="I18:I19"/>
    <mergeCell ref="H24:H25"/>
    <mergeCell ref="I24:I25"/>
    <mergeCell ref="H18:H19"/>
    <mergeCell ref="H20:H21"/>
    <mergeCell ref="H22:H23"/>
    <mergeCell ref="H8:H9"/>
    <mergeCell ref="H10:H11"/>
    <mergeCell ref="H12:H13"/>
    <mergeCell ref="H14:H15"/>
    <mergeCell ref="J16:J17"/>
    <mergeCell ref="J18:J19"/>
    <mergeCell ref="I16:I17"/>
    <mergeCell ref="J20:J21"/>
    <mergeCell ref="J8:J9"/>
    <mergeCell ref="J10:J11"/>
    <mergeCell ref="J12:J13"/>
    <mergeCell ref="J14:J15"/>
    <mergeCell ref="J30:J31"/>
    <mergeCell ref="I28:I29"/>
    <mergeCell ref="I30:I31"/>
    <mergeCell ref="I32:I33"/>
    <mergeCell ref="J22:J23"/>
    <mergeCell ref="J24:J25"/>
    <mergeCell ref="J26:J27"/>
    <mergeCell ref="J28:J29"/>
    <mergeCell ref="K28:K29"/>
    <mergeCell ref="K30:K31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I36:I37"/>
    <mergeCell ref="J36:J37"/>
    <mergeCell ref="K32:K33"/>
    <mergeCell ref="K34:K35"/>
    <mergeCell ref="J32:J33"/>
    <mergeCell ref="J34:J35"/>
    <mergeCell ref="K36:K37"/>
    <mergeCell ref="I34:I35"/>
    <mergeCell ref="I42:I43"/>
    <mergeCell ref="J42:J43"/>
    <mergeCell ref="K38:K39"/>
    <mergeCell ref="I40:I41"/>
    <mergeCell ref="J40:J41"/>
    <mergeCell ref="K40:K41"/>
    <mergeCell ref="K42:K43"/>
    <mergeCell ref="J38:J39"/>
    <mergeCell ref="I38:I39"/>
    <mergeCell ref="G38:G39"/>
    <mergeCell ref="H38:H39"/>
    <mergeCell ref="G36:G37"/>
    <mergeCell ref="H36:H37"/>
    <mergeCell ref="A36:A37"/>
    <mergeCell ref="F36:F37"/>
    <mergeCell ref="A38:A39"/>
    <mergeCell ref="F38:F39"/>
    <mergeCell ref="A42:A43"/>
    <mergeCell ref="F42:F43"/>
    <mergeCell ref="G42:G43"/>
    <mergeCell ref="H42:H43"/>
    <mergeCell ref="G40:G41"/>
    <mergeCell ref="H40:H41"/>
    <mergeCell ref="A40:A41"/>
    <mergeCell ref="F40:F41"/>
    <mergeCell ref="K44:K45"/>
    <mergeCell ref="A44:A45"/>
    <mergeCell ref="F44:F45"/>
    <mergeCell ref="G44:G45"/>
    <mergeCell ref="H44:H45"/>
    <mergeCell ref="I44:I45"/>
    <mergeCell ref="J44:J4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62"/>
  <sheetViews>
    <sheetView view="pageLayout" workbookViewId="0" topLeftCell="A1">
      <selection activeCell="D26" sqref="D26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6.75390625" style="7" customWidth="1"/>
    <col min="4" max="4" width="12.875" style="8" customWidth="1"/>
    <col min="5" max="5" width="11.875" style="0" customWidth="1"/>
    <col min="6" max="6" width="16.375" style="0" customWidth="1"/>
    <col min="7" max="7" width="25.125" style="0" customWidth="1"/>
    <col min="8" max="8" width="12.875" style="8" customWidth="1"/>
    <col min="9" max="9" width="12.00390625" style="0" customWidth="1"/>
    <col min="10" max="10" width="12.75390625" style="0" customWidth="1"/>
    <col min="11" max="11" width="3.25390625" style="0" hidden="1" customWidth="1"/>
  </cols>
  <sheetData>
    <row r="2" spans="1:10" ht="18">
      <c r="A2" s="153" t="str">
        <f>Титул!B4</f>
        <v>Саратовский Клуб Внедорожников 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9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0" customHeight="1" hidden="1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5" customHeight="1" hidden="1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2.75" hidden="1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4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</row>
    <row r="8" spans="1:10" ht="2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ht="3.75" customHeight="1"/>
    <row r="10" spans="1:10" ht="30">
      <c r="A10" s="149" t="str">
        <f>Титул!B10</f>
        <v>"Бурлак трофи"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10" ht="27.75">
      <c r="A11" s="150" t="str">
        <f>Титул!B9</f>
        <v>Первенство СКВ</v>
      </c>
      <c r="B11" s="150"/>
      <c r="C11" s="150"/>
      <c r="D11" s="150"/>
      <c r="E11" s="150"/>
      <c r="F11" s="150"/>
      <c r="G11" s="150"/>
      <c r="H11" s="150"/>
      <c r="I11" s="150"/>
      <c r="J11" s="150"/>
    </row>
    <row r="12" ht="6" customHeight="1"/>
    <row r="13" ht="6" customHeight="1"/>
    <row r="14" spans="1:10" ht="15.75">
      <c r="A14" s="13" t="str">
        <f>Титул!B11</f>
        <v>Саратовский район</v>
      </c>
      <c r="J14" s="14" t="str">
        <f>Титул!B12</f>
        <v>11-13/07/2014</v>
      </c>
    </row>
    <row r="15" ht="4.5" customHeight="1"/>
    <row r="16" ht="3.75" customHeight="1"/>
    <row r="17" spans="1:10" ht="18.75" customHeight="1">
      <c r="A17" s="152" t="s">
        <v>0</v>
      </c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 ht="31.5" customHeight="1">
      <c r="A18" s="1"/>
      <c r="B18" s="2"/>
      <c r="C18" s="3"/>
      <c r="D18" s="4"/>
      <c r="E18" s="2"/>
      <c r="F18" s="2"/>
      <c r="H18" s="5" t="s">
        <v>1</v>
      </c>
      <c r="I18" s="151" t="str">
        <f>Титул!B14</f>
        <v>"ТР1"</v>
      </c>
      <c r="J18" s="151"/>
    </row>
    <row r="19" spans="1:10" ht="13.5" customHeight="1" thickBot="1">
      <c r="A19" s="1"/>
      <c r="B19" s="6"/>
      <c r="E19" s="6"/>
      <c r="F19" s="9"/>
      <c r="J19" s="10"/>
    </row>
    <row r="20" spans="1:11" s="11" customFormat="1" ht="28.5" customHeight="1">
      <c r="A20" s="27" t="s">
        <v>6</v>
      </c>
      <c r="B20" s="28" t="s">
        <v>2</v>
      </c>
      <c r="C20" s="28" t="s">
        <v>45</v>
      </c>
      <c r="D20" s="28" t="s">
        <v>7</v>
      </c>
      <c r="E20" s="28" t="s">
        <v>8</v>
      </c>
      <c r="F20" s="25" t="s">
        <v>3</v>
      </c>
      <c r="G20" s="29" t="s">
        <v>4</v>
      </c>
      <c r="H20" s="28" t="s">
        <v>9</v>
      </c>
      <c r="I20" s="25" t="s">
        <v>5</v>
      </c>
      <c r="J20" s="36" t="s">
        <v>84</v>
      </c>
      <c r="K20" s="35" t="s">
        <v>65</v>
      </c>
    </row>
    <row r="21" spans="1:11" ht="15" customHeight="1">
      <c r="A21" s="147">
        <f>'Pilot П'!A6</f>
        <v>1</v>
      </c>
      <c r="B21" s="144">
        <f>J21</f>
        <v>2</v>
      </c>
      <c r="C21" s="18" t="str">
        <f>CONCATENATE('Pilot П'!B6," ",'Pilot П'!C6)</f>
        <v>Сайян Аркадтй</v>
      </c>
      <c r="D21" s="19" t="str">
        <f>'Pilot П'!D6</f>
        <v>Е 144036</v>
      </c>
      <c r="E21" s="145"/>
      <c r="F21" s="133" t="str">
        <f>'Pilot П'!F6</f>
        <v>Саратов</v>
      </c>
      <c r="G21" s="133" t="str">
        <f>C21</f>
        <v>Сайян Аркадтй</v>
      </c>
      <c r="H21" s="133" t="str">
        <f>'Pilot П'!H6</f>
        <v>Е 144036</v>
      </c>
      <c r="I21" s="133" t="str">
        <f>'Pilot П'!I6</f>
        <v>Мицубиси Сахра</v>
      </c>
      <c r="J21" s="134">
        <f>'Pilot П'!J6</f>
        <v>2</v>
      </c>
      <c r="K21" s="83" t="e">
        <f>'Pilot П'!L6</f>
        <v>#REF!</v>
      </c>
    </row>
    <row r="22" spans="1:11" ht="15" customHeight="1">
      <c r="A22" s="147"/>
      <c r="B22" s="144"/>
      <c r="C22" s="18" t="str">
        <f>CONCATENATE('Pilot П'!B7," ",'Pilot П'!C7)</f>
        <v>Карев  Алексей</v>
      </c>
      <c r="D22" s="19" t="str">
        <f>'Pilot П'!D7</f>
        <v>Е 144171</v>
      </c>
      <c r="E22" s="146"/>
      <c r="F22" s="133"/>
      <c r="G22" s="133"/>
      <c r="H22" s="133"/>
      <c r="I22" s="133"/>
      <c r="J22" s="134"/>
      <c r="K22" s="83" t="e">
        <f>'Pilot П'!L7</f>
        <v>#REF!</v>
      </c>
    </row>
    <row r="23" spans="1:11" ht="20.25" customHeight="1">
      <c r="A23" s="147">
        <f>'Pilot П'!A8</f>
        <v>2</v>
      </c>
      <c r="B23" s="144">
        <f>J23</f>
        <v>33</v>
      </c>
      <c r="C23" s="18" t="str">
        <f>CONCATENATE('Pilot П'!B8," ",'Pilot П'!C8)</f>
        <v>Богословский  Игорь</v>
      </c>
      <c r="D23" s="19" t="str">
        <f>'Pilot П'!D8</f>
        <v>Е 144006</v>
      </c>
      <c r="E23" s="104"/>
      <c r="F23" s="133" t="str">
        <f>'Pilot П'!F8</f>
        <v>Саратов</v>
      </c>
      <c r="G23" s="133" t="str">
        <f>C23</f>
        <v>Богословский  Игорь</v>
      </c>
      <c r="H23" s="133" t="str">
        <f>'Pilot П'!H8</f>
        <v>Е 144006</v>
      </c>
      <c r="I23" s="133" t="str">
        <f>'Pilot П'!I8</f>
        <v>УАЗ</v>
      </c>
      <c r="J23" s="134">
        <f>'Pilot П'!J8</f>
        <v>33</v>
      </c>
      <c r="K23" s="83" t="e">
        <f>'Pilot П'!L8</f>
        <v>#REF!</v>
      </c>
    </row>
    <row r="24" spans="1:11" ht="15" customHeight="1">
      <c r="A24" s="147"/>
      <c r="B24" s="144"/>
      <c r="C24" s="18" t="str">
        <f>CONCATENATE('Pilot П'!B9," ",'Pilot П'!C9)</f>
        <v>Богословский  Сергей</v>
      </c>
      <c r="D24" s="19" t="str">
        <f>'Pilot П'!D9</f>
        <v>Е  144007</v>
      </c>
      <c r="E24" s="105"/>
      <c r="F24" s="133"/>
      <c r="G24" s="133"/>
      <c r="H24" s="133"/>
      <c r="I24" s="133"/>
      <c r="J24" s="134"/>
      <c r="K24" s="83" t="e">
        <f>'Pilot П'!L9</f>
        <v>#REF!</v>
      </c>
    </row>
    <row r="25" spans="1:11" ht="15" customHeight="1">
      <c r="A25" s="147">
        <f>'Pilot П'!A10</f>
        <v>3</v>
      </c>
      <c r="B25" s="144">
        <f>J25</f>
        <v>7</v>
      </c>
      <c r="C25" s="18" t="str">
        <f>CONCATENATE('Pilot П'!B10," ",'Pilot П'!C10)</f>
        <v>Махновец Андрей</v>
      </c>
      <c r="D25" s="19" t="str">
        <f>'Pilot П'!D10</f>
        <v>Е 144008</v>
      </c>
      <c r="E25" s="145"/>
      <c r="F25" s="133" t="str">
        <f>'Pilot П'!F10</f>
        <v>Саратов</v>
      </c>
      <c r="G25" s="133" t="str">
        <f>C25</f>
        <v>Махновец Андрей</v>
      </c>
      <c r="H25" s="133" t="str">
        <f>'Pilot П'!H10</f>
        <v>Е 144008</v>
      </c>
      <c r="I25" s="133" t="str">
        <f>'Pilot П'!I10</f>
        <v>УАЗ</v>
      </c>
      <c r="J25" s="134">
        <f>'Pilot П'!J10</f>
        <v>7</v>
      </c>
      <c r="K25" s="83" t="e">
        <f>'Pilot П'!L10</f>
        <v>#REF!</v>
      </c>
    </row>
    <row r="26" spans="1:11" ht="15" customHeight="1">
      <c r="A26" s="147"/>
      <c r="B26" s="144"/>
      <c r="C26" s="18" t="str">
        <f>CONCATENATE('Pilot П'!B11," ",'Pilot П'!C11)</f>
        <v>Скорин Дмитрий</v>
      </c>
      <c r="D26" s="19" t="str">
        <f>'Pilot П'!D11</f>
        <v>E 144153</v>
      </c>
      <c r="E26" s="146"/>
      <c r="F26" s="133"/>
      <c r="G26" s="133"/>
      <c r="H26" s="133"/>
      <c r="I26" s="133"/>
      <c r="J26" s="134"/>
      <c r="K26" s="83" t="e">
        <f>'Pilot П'!L11</f>
        <v>#REF!</v>
      </c>
    </row>
    <row r="27" spans="1:11" ht="15" customHeight="1">
      <c r="A27" s="147">
        <f>'Pilot П'!A12</f>
        <v>4</v>
      </c>
      <c r="B27" s="144">
        <f>J27</f>
        <v>5</v>
      </c>
      <c r="C27" s="18" t="str">
        <f>CONCATENATE('Pilot П'!B12," ",'Pilot П'!C12)</f>
        <v>Азовский  Михаил</v>
      </c>
      <c r="D27" s="19" t="str">
        <f>'Pilot П'!D12</f>
        <v>Е 144004</v>
      </c>
      <c r="E27" s="145"/>
      <c r="F27" s="133" t="str">
        <f>'Pilot П'!F12</f>
        <v>Саратов</v>
      </c>
      <c r="G27" s="133" t="str">
        <f>C27</f>
        <v>Азовский  Михаил</v>
      </c>
      <c r="H27" s="133" t="str">
        <f>'Pilot П'!H12</f>
        <v>Е 144004</v>
      </c>
      <c r="I27" s="133" t="str">
        <f>'Pilot П'!I12</f>
        <v>УАЗ</v>
      </c>
      <c r="J27" s="134">
        <f>'Pilot П'!J12</f>
        <v>5</v>
      </c>
      <c r="K27" s="83" t="e">
        <f>'Pilot П'!L12</f>
        <v>#REF!</v>
      </c>
    </row>
    <row r="28" spans="1:11" ht="15" customHeight="1">
      <c r="A28" s="147"/>
      <c r="B28" s="144"/>
      <c r="C28" s="18" t="str">
        <f>CONCATENATE('Pilot П'!B13," ",'Pilot П'!C13)</f>
        <v>Стручалин  Андрей</v>
      </c>
      <c r="D28" s="19" t="str">
        <f>'Pilot П'!D13</f>
        <v>Е 144005</v>
      </c>
      <c r="E28" s="146"/>
      <c r="F28" s="133"/>
      <c r="G28" s="133"/>
      <c r="H28" s="133"/>
      <c r="I28" s="133"/>
      <c r="J28" s="134"/>
      <c r="K28" s="83" t="e">
        <f>'Pilot П'!L13</f>
        <v>#REF!</v>
      </c>
    </row>
    <row r="29" spans="1:11" ht="15" customHeight="1">
      <c r="A29" s="147">
        <f>'Pilot П'!A14</f>
        <v>5</v>
      </c>
      <c r="B29" s="144">
        <f>J29</f>
        <v>18</v>
      </c>
      <c r="C29" s="18" t="str">
        <f>CONCATENATE('Pilot П'!B14," ",'Pilot П'!C14)</f>
        <v>Кузьменко Анатолий</v>
      </c>
      <c r="D29" s="19" t="str">
        <f>'Pilot П'!D14</f>
        <v>Е 11002</v>
      </c>
      <c r="E29" s="145"/>
      <c r="F29" s="133" t="str">
        <f>'Pilot П'!F14</f>
        <v>Саратов</v>
      </c>
      <c r="G29" s="133" t="str">
        <f>C29</f>
        <v>Кузьменко Анатолий</v>
      </c>
      <c r="H29" s="133" t="str">
        <f>'Pilot П'!H14</f>
        <v>Е 11002</v>
      </c>
      <c r="I29" s="133" t="str">
        <f>'Pilot П'!I14</f>
        <v>УАЗ</v>
      </c>
      <c r="J29" s="134">
        <f>'Pilot П'!J14</f>
        <v>18</v>
      </c>
      <c r="K29" s="83" t="e">
        <f>'Pilot П'!L14</f>
        <v>#REF!</v>
      </c>
    </row>
    <row r="30" spans="1:11" ht="15" customHeight="1">
      <c r="A30" s="147"/>
      <c r="B30" s="144"/>
      <c r="C30" s="18" t="str">
        <f>CONCATENATE('Pilot П'!B15," ",'Pilot П'!C15)</f>
        <v>Баланов Андрей</v>
      </c>
      <c r="D30" s="19" t="str">
        <f>'Pilot П'!D15</f>
        <v>Е 144003</v>
      </c>
      <c r="E30" s="146"/>
      <c r="F30" s="133"/>
      <c r="G30" s="133"/>
      <c r="H30" s="133"/>
      <c r="I30" s="133"/>
      <c r="J30" s="134"/>
      <c r="K30" s="83" t="e">
        <f>'Pilot П'!L15</f>
        <v>#REF!</v>
      </c>
    </row>
    <row r="31" spans="1:11" ht="15" customHeight="1">
      <c r="A31" s="147">
        <f>'Pilot П'!A16</f>
        <v>6</v>
      </c>
      <c r="B31" s="144">
        <f>J31</f>
        <v>60</v>
      </c>
      <c r="C31" s="18" t="str">
        <f>CONCATENATE('Pilot П'!B16," ",'Pilot П'!C16)</f>
        <v>Самохин  Юрий</v>
      </c>
      <c r="D31" s="19" t="str">
        <f>'Pilot П'!D16</f>
        <v>Е 144309</v>
      </c>
      <c r="E31" s="145"/>
      <c r="F31" s="133" t="str">
        <f>'Pilot П'!F16</f>
        <v>Суровикино</v>
      </c>
      <c r="G31" s="133" t="str">
        <f>C31</f>
        <v>Самохин  Юрий</v>
      </c>
      <c r="H31" s="133" t="str">
        <f>'Pilot П'!H16</f>
        <v>Е 144309</v>
      </c>
      <c r="I31" s="133" t="str">
        <f>'Pilot П'!I16</f>
        <v>Тойота</v>
      </c>
      <c r="J31" s="134">
        <f>'Pilot П'!J16</f>
        <v>60</v>
      </c>
      <c r="K31" s="83" t="e">
        <f>'Pilot П'!L16</f>
        <v>#REF!</v>
      </c>
    </row>
    <row r="32" spans="1:11" ht="15" customHeight="1">
      <c r="A32" s="147"/>
      <c r="B32" s="144"/>
      <c r="C32" s="18" t="str">
        <f>CONCATENATE('Pilot П'!B17," ",'Pilot П'!C17)</f>
        <v>Стрелков Денис</v>
      </c>
      <c r="D32" s="19" t="str">
        <f>'Pilot П'!D17</f>
        <v>Е 144310</v>
      </c>
      <c r="E32" s="146"/>
      <c r="F32" s="133"/>
      <c r="G32" s="133"/>
      <c r="H32" s="133"/>
      <c r="I32" s="133"/>
      <c r="J32" s="134"/>
      <c r="K32" s="83" t="e">
        <f>'Pilot П'!L17</f>
        <v>#REF!</v>
      </c>
    </row>
    <row r="33" spans="1:11" ht="15" customHeight="1">
      <c r="A33" s="147">
        <f>'Pilot П'!A18</f>
        <v>7</v>
      </c>
      <c r="B33" s="144">
        <f>J33</f>
        <v>23</v>
      </c>
      <c r="C33" s="18" t="str">
        <f>CONCATENATE('Pilot П'!B18," ",'Pilot П'!C18)</f>
        <v>Череп  Роман</v>
      </c>
      <c r="D33" s="19" t="str">
        <f>'Pilot П'!D18</f>
        <v>E 144159</v>
      </c>
      <c r="E33" s="145"/>
      <c r="F33" s="133" t="str">
        <f>'Pilot П'!F18</f>
        <v>Саратов</v>
      </c>
      <c r="G33" s="133" t="str">
        <f>C33</f>
        <v>Череп  Роман</v>
      </c>
      <c r="H33" s="133">
        <f>'Pilot П'!H18</f>
        <v>0</v>
      </c>
      <c r="I33" s="133" t="str">
        <f>'Pilot П'!I18</f>
        <v>УАЗ</v>
      </c>
      <c r="J33" s="134">
        <f>'Pilot П'!J18</f>
        <v>23</v>
      </c>
      <c r="K33" s="83" t="e">
        <f>'Pilot П'!L18</f>
        <v>#REF!</v>
      </c>
    </row>
    <row r="34" spans="1:11" ht="15" customHeight="1">
      <c r="A34" s="147"/>
      <c r="B34" s="144"/>
      <c r="C34" s="18" t="str">
        <f>CONCATENATE('Pilot П'!B19," ",'Pilot П'!C19)</f>
        <v>Евдокимов Вячеслав </v>
      </c>
      <c r="D34" s="19" t="str">
        <f>'Pilot П'!D19</f>
        <v>E 144160</v>
      </c>
      <c r="E34" s="146"/>
      <c r="F34" s="133"/>
      <c r="G34" s="133"/>
      <c r="H34" s="133"/>
      <c r="I34" s="133"/>
      <c r="J34" s="134"/>
      <c r="K34" s="83" t="e">
        <f>'Pilot П'!L19</f>
        <v>#REF!</v>
      </c>
    </row>
    <row r="35" spans="1:11" ht="15" customHeight="1">
      <c r="A35" s="147">
        <f>'Pilot П'!A20</f>
        <v>8</v>
      </c>
      <c r="B35" s="144">
        <f>J35</f>
        <v>12</v>
      </c>
      <c r="C35" s="18" t="str">
        <f>CONCATENATE('Pilot П'!B20," ",'Pilot П'!C20)</f>
        <v>Лопушкова Ирина</v>
      </c>
      <c r="D35" s="19" t="str">
        <f>'Pilot П'!D20</f>
        <v>Д 142536</v>
      </c>
      <c r="E35" s="145"/>
      <c r="F35" s="133" t="str">
        <f>'Pilot П'!F20</f>
        <v>Волгоград</v>
      </c>
      <c r="G35" s="133" t="str">
        <f>C35</f>
        <v>Лопушкова Ирина</v>
      </c>
      <c r="H35" s="133" t="str">
        <f>'Pilot П'!H20</f>
        <v>Д 142536</v>
      </c>
      <c r="I35" s="133" t="str">
        <f>'Pilot П'!I20</f>
        <v>TL-70</v>
      </c>
      <c r="J35" s="134">
        <f>'Pilot П'!J20</f>
        <v>12</v>
      </c>
      <c r="K35" s="83" t="e">
        <f>'Pilot П'!L20</f>
        <v>#REF!</v>
      </c>
    </row>
    <row r="36" spans="1:11" ht="15" customHeight="1">
      <c r="A36" s="147"/>
      <c r="B36" s="144"/>
      <c r="C36" s="18" t="str">
        <f>CONCATENATE('Pilot П'!B21," ",'Pilot П'!C21)</f>
        <v>Гильдебрант Владислав</v>
      </c>
      <c r="D36" s="19" t="str">
        <f>'Pilot П'!D21</f>
        <v>Д 142560</v>
      </c>
      <c r="E36" s="146"/>
      <c r="F36" s="133"/>
      <c r="G36" s="133"/>
      <c r="H36" s="133"/>
      <c r="I36" s="133"/>
      <c r="J36" s="134"/>
      <c r="K36" s="83" t="e">
        <f>'Pilot П'!L21</f>
        <v>#REF!</v>
      </c>
    </row>
    <row r="37" spans="1:11" ht="18" customHeight="1">
      <c r="A37" s="147">
        <f>'Pilot П'!A22</f>
        <v>9</v>
      </c>
      <c r="B37" s="144">
        <f>J37</f>
        <v>61</v>
      </c>
      <c r="C37" s="18" t="str">
        <f>CONCATENATE('Pilot П'!B22," ",'Pilot П'!C22)</f>
        <v>Новиков Вячеслав </v>
      </c>
      <c r="D37" s="19" t="str">
        <f>'Pilot П'!D22</f>
        <v>Е 144307</v>
      </c>
      <c r="E37" s="145"/>
      <c r="F37" s="133" t="str">
        <f>'Pilot П'!F22</f>
        <v>Волгоград</v>
      </c>
      <c r="G37" s="133" t="str">
        <f>C37</f>
        <v>Новиков Вячеслав </v>
      </c>
      <c r="H37" s="133" t="str">
        <f>'Pilot П'!H22</f>
        <v>Е 144307</v>
      </c>
      <c r="I37" s="133" t="str">
        <f>'Pilot П'!I22</f>
        <v>Тойота</v>
      </c>
      <c r="J37" s="134">
        <f>'Pilot П'!J22</f>
        <v>61</v>
      </c>
      <c r="K37" s="83" t="e">
        <f>'Pilot П'!L22</f>
        <v>#REF!</v>
      </c>
    </row>
    <row r="38" spans="1:11" ht="15" customHeight="1">
      <c r="A38" s="147"/>
      <c r="B38" s="144"/>
      <c r="C38" s="18" t="str">
        <f>CONCATENATE('Pilot П'!B23," ",'Pilot П'!C23)</f>
        <v>Горбачев Максим</v>
      </c>
      <c r="D38" s="19" t="str">
        <f>'Pilot П'!D23</f>
        <v>Е 144308</v>
      </c>
      <c r="E38" s="146"/>
      <c r="F38" s="133"/>
      <c r="G38" s="133"/>
      <c r="H38" s="133"/>
      <c r="I38" s="133"/>
      <c r="J38" s="134"/>
      <c r="K38" s="83" t="e">
        <f>'Pilot П'!L23</f>
        <v>#REF!</v>
      </c>
    </row>
    <row r="39" spans="1:11" ht="15" customHeight="1">
      <c r="A39" s="147">
        <f>'Pilot П'!A24</f>
        <v>10</v>
      </c>
      <c r="B39" s="144">
        <f>J39</f>
        <v>58</v>
      </c>
      <c r="C39" s="18" t="str">
        <f>CONCATENATE('Pilot П'!B24," ",'Pilot П'!C24)</f>
        <v>Алипов Александр </v>
      </c>
      <c r="D39" s="19" t="str">
        <f>'Pilot П'!D24</f>
        <v>Е 144182</v>
      </c>
      <c r="E39" s="12"/>
      <c r="F39" s="133" t="str">
        <f>'Pilot П'!F24</f>
        <v>Пенза</v>
      </c>
      <c r="G39" s="133" t="str">
        <f>C39</f>
        <v>Алипов Александр </v>
      </c>
      <c r="H39" s="133" t="str">
        <f>'Pilot П'!H24</f>
        <v>Е 144182</v>
      </c>
      <c r="I39" s="133" t="str">
        <f>'Pilot П'!I24</f>
        <v>Ваз</v>
      </c>
      <c r="J39" s="134">
        <f>'Pilot П'!J24</f>
        <v>58</v>
      </c>
      <c r="K39" s="83" t="e">
        <f>'Pilot П'!L24</f>
        <v>#REF!</v>
      </c>
    </row>
    <row r="40" spans="1:11" ht="15" customHeight="1">
      <c r="A40" s="147"/>
      <c r="B40" s="144"/>
      <c r="C40" s="18" t="str">
        <f>CONCATENATE('Pilot П'!B25," ",'Pilot П'!C25)</f>
        <v>Салин Дмитрий</v>
      </c>
      <c r="D40" s="19" t="str">
        <f>'Pilot П'!D25</f>
        <v>Е 144183</v>
      </c>
      <c r="E40" s="12"/>
      <c r="F40" s="133"/>
      <c r="G40" s="133"/>
      <c r="H40" s="133"/>
      <c r="I40" s="133"/>
      <c r="J40" s="134"/>
      <c r="K40" s="83" t="e">
        <f>'Pilot П'!L25</f>
        <v>#REF!</v>
      </c>
    </row>
    <row r="41" spans="1:11" ht="15" customHeight="1">
      <c r="A41" s="147">
        <f>'Pilot П'!A26</f>
        <v>11</v>
      </c>
      <c r="B41" s="144">
        <f>J41</f>
        <v>57</v>
      </c>
      <c r="C41" s="18" t="str">
        <f>CONCATENATE('Pilot П'!B26," ",'Pilot П'!C26)</f>
        <v>Малинин Алексей</v>
      </c>
      <c r="D41" s="19" t="str">
        <f>'Pilot П'!D26</f>
        <v>Е 144196</v>
      </c>
      <c r="E41" s="12"/>
      <c r="F41" s="133" t="str">
        <f>'Pilot П'!F26</f>
        <v>Саратов</v>
      </c>
      <c r="G41" s="133" t="str">
        <f>C41</f>
        <v>Малинин Алексей</v>
      </c>
      <c r="H41" s="133" t="str">
        <f>'Pilot П'!H26</f>
        <v>Е 144196</v>
      </c>
      <c r="I41" s="133" t="str">
        <f>'Pilot П'!I26</f>
        <v>УАЗ</v>
      </c>
      <c r="J41" s="134">
        <f>'Pilot П'!J26</f>
        <v>57</v>
      </c>
      <c r="K41" s="83" t="e">
        <f>'Pilot П'!L26</f>
        <v>#REF!</v>
      </c>
    </row>
    <row r="42" spans="1:11" ht="15" customHeight="1">
      <c r="A42" s="147"/>
      <c r="B42" s="144"/>
      <c r="C42" s="18" t="str">
        <f>CONCATENATE('Pilot П'!B27," ",'Pilot П'!C27)</f>
        <v>Щербаков Роман</v>
      </c>
      <c r="D42" s="19" t="str">
        <f>'Pilot П'!D27</f>
        <v>Е 144197</v>
      </c>
      <c r="E42" s="12"/>
      <c r="F42" s="133"/>
      <c r="G42" s="133"/>
      <c r="H42" s="133"/>
      <c r="I42" s="133"/>
      <c r="J42" s="134"/>
      <c r="K42" s="83" t="e">
        <f>'Pilot П'!L27</f>
        <v>#REF!</v>
      </c>
    </row>
    <row r="43" spans="1:11" ht="15" customHeight="1">
      <c r="A43" s="147">
        <f>'Pilot П'!A28</f>
        <v>12</v>
      </c>
      <c r="B43" s="148"/>
      <c r="C43" s="18"/>
      <c r="D43" s="19"/>
      <c r="E43" s="12"/>
      <c r="F43" s="133"/>
      <c r="G43" s="133">
        <f>C43</f>
        <v>0</v>
      </c>
      <c r="H43" s="133"/>
      <c r="I43" s="133"/>
      <c r="J43" s="134"/>
      <c r="K43" s="83"/>
    </row>
    <row r="44" spans="1:11" ht="15" customHeight="1">
      <c r="A44" s="147"/>
      <c r="B44" s="148"/>
      <c r="C44" s="18"/>
      <c r="D44" s="19"/>
      <c r="E44" s="12"/>
      <c r="F44" s="133"/>
      <c r="G44" s="133"/>
      <c r="H44" s="133"/>
      <c r="I44" s="133"/>
      <c r="J44" s="134"/>
      <c r="K44" s="83"/>
    </row>
    <row r="45" spans="3:8" ht="12.75">
      <c r="C45"/>
      <c r="D45"/>
      <c r="H45"/>
    </row>
    <row r="46" spans="3:8" ht="14.25" customHeight="1">
      <c r="C46"/>
      <c r="D46"/>
      <c r="H46"/>
    </row>
    <row r="47" spans="3:8" ht="13.5" customHeight="1">
      <c r="C47"/>
      <c r="D47"/>
      <c r="H47"/>
    </row>
    <row r="48" spans="1:10" ht="12.75" customHeight="1">
      <c r="A48" s="55"/>
      <c r="B48" s="55"/>
      <c r="C48" s="55" t="str">
        <f>Титул!B17</f>
        <v>Главный судья соревнований</v>
      </c>
      <c r="D48" s="55"/>
      <c r="E48" s="55"/>
      <c r="F48" s="55"/>
      <c r="G48" s="135" t="str">
        <f>Титул!B18</f>
        <v>Чернышов В. (Саратов) Лиц.2К, Л. 141953 </v>
      </c>
      <c r="H48" s="135"/>
      <c r="I48" s="135"/>
      <c r="J48" s="135"/>
    </row>
    <row r="49" spans="1:10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ht="13.5" customHeight="1">
      <c r="A51" s="55"/>
      <c r="B51" s="55"/>
      <c r="C51" s="55" t="str">
        <f>Титул!B19</f>
        <v>Главный секретарь</v>
      </c>
      <c r="D51" s="55"/>
      <c r="E51" s="55"/>
      <c r="F51" s="55"/>
      <c r="G51" s="135" t="str">
        <f>Титул!B20</f>
        <v>Добронравова Т. (Саратов) Лиц.Л. 141964</v>
      </c>
      <c r="H51" s="135"/>
      <c r="I51" s="135"/>
      <c r="J51" s="135"/>
    </row>
    <row r="52" spans="1:10" ht="12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 ht="14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2.75">
      <c r="A56" s="16"/>
      <c r="B56" s="7"/>
      <c r="D56" s="7"/>
      <c r="E56" s="22"/>
      <c r="F56" s="7"/>
      <c r="G56" s="7"/>
      <c r="H56" s="30"/>
      <c r="I56" s="26"/>
      <c r="J56" s="21"/>
    </row>
    <row r="57" spans="2:10" ht="12.75">
      <c r="B57" s="7"/>
      <c r="D57" s="7"/>
      <c r="E57" s="7"/>
      <c r="F57" s="7"/>
      <c r="G57" s="7"/>
      <c r="H57" s="22"/>
      <c r="I57" s="26"/>
      <c r="J57" s="22"/>
    </row>
    <row r="58" spans="2:10" ht="12.75">
      <c r="B58" s="7"/>
      <c r="D58" s="7"/>
      <c r="E58" s="7"/>
      <c r="F58" s="7"/>
      <c r="G58" s="7"/>
      <c r="H58" s="6"/>
      <c r="I58" s="20"/>
      <c r="J58" s="30"/>
    </row>
    <row r="59" spans="2:10" ht="12.75">
      <c r="B59" s="7"/>
      <c r="D59" s="7"/>
      <c r="E59" s="7"/>
      <c r="F59" s="7"/>
      <c r="G59" s="7"/>
      <c r="H59" s="6"/>
      <c r="I59" s="20"/>
      <c r="J59" s="6"/>
    </row>
    <row r="60" spans="2:10" ht="12.75">
      <c r="B60" s="7"/>
      <c r="D60" s="7"/>
      <c r="E60" s="7"/>
      <c r="F60" s="7"/>
      <c r="G60" s="7"/>
      <c r="H60"/>
      <c r="J60" s="6"/>
    </row>
    <row r="61" spans="2:8" ht="12.75">
      <c r="B61" s="7"/>
      <c r="D61" s="7"/>
      <c r="E61" s="7"/>
      <c r="F61" s="7"/>
      <c r="G61" s="7"/>
      <c r="H61"/>
    </row>
    <row r="62" spans="2:10" ht="12.75">
      <c r="B62" s="7"/>
      <c r="D62" s="7"/>
      <c r="E62" s="7"/>
      <c r="F62" s="7"/>
      <c r="G62" s="7"/>
      <c r="H62" s="6"/>
      <c r="J62" s="6"/>
    </row>
  </sheetData>
  <sheetProtection/>
  <mergeCells count="105">
    <mergeCell ref="E35:E36"/>
    <mergeCell ref="E25:E26"/>
    <mergeCell ref="E27:E28"/>
    <mergeCell ref="E29:E30"/>
    <mergeCell ref="E31:E32"/>
    <mergeCell ref="E33:E34"/>
    <mergeCell ref="A8:J8"/>
    <mergeCell ref="A7:J7"/>
    <mergeCell ref="A5:J5"/>
    <mergeCell ref="E21:E22"/>
    <mergeCell ref="B21:B22"/>
    <mergeCell ref="A2:J2"/>
    <mergeCell ref="A3:J3"/>
    <mergeCell ref="A6:J6"/>
    <mergeCell ref="A4:J4"/>
    <mergeCell ref="B23:B24"/>
    <mergeCell ref="A10:J10"/>
    <mergeCell ref="A11:J11"/>
    <mergeCell ref="I23:I24"/>
    <mergeCell ref="I18:J18"/>
    <mergeCell ref="A17:J17"/>
    <mergeCell ref="F21:F22"/>
    <mergeCell ref="G21:G22"/>
    <mergeCell ref="A21:A22"/>
    <mergeCell ref="H21:H22"/>
    <mergeCell ref="A35:A36"/>
    <mergeCell ref="A37:A38"/>
    <mergeCell ref="A39:A40"/>
    <mergeCell ref="A23:A24"/>
    <mergeCell ref="A27:A28"/>
    <mergeCell ref="A29:A30"/>
    <mergeCell ref="A31:A32"/>
    <mergeCell ref="A33:A34"/>
    <mergeCell ref="A41:A42"/>
    <mergeCell ref="A43:A44"/>
    <mergeCell ref="B25:B26"/>
    <mergeCell ref="B27:B28"/>
    <mergeCell ref="B29:B30"/>
    <mergeCell ref="B31:B32"/>
    <mergeCell ref="B33:B34"/>
    <mergeCell ref="B35:B36"/>
    <mergeCell ref="B43:B44"/>
    <mergeCell ref="A25:A26"/>
    <mergeCell ref="F35:F36"/>
    <mergeCell ref="I21:I22"/>
    <mergeCell ref="J21:J22"/>
    <mergeCell ref="F23:F24"/>
    <mergeCell ref="F25:F26"/>
    <mergeCell ref="J23:J24"/>
    <mergeCell ref="J25:J26"/>
    <mergeCell ref="G23:G24"/>
    <mergeCell ref="H23:H24"/>
    <mergeCell ref="J27:J28"/>
    <mergeCell ref="F27:F28"/>
    <mergeCell ref="G31:G32"/>
    <mergeCell ref="G33:G34"/>
    <mergeCell ref="F29:F30"/>
    <mergeCell ref="F31:F32"/>
    <mergeCell ref="F33:F34"/>
    <mergeCell ref="H33:H34"/>
    <mergeCell ref="H35:H36"/>
    <mergeCell ref="G35:G36"/>
    <mergeCell ref="G39:G40"/>
    <mergeCell ref="G37:G38"/>
    <mergeCell ref="H39:H40"/>
    <mergeCell ref="H37:H38"/>
    <mergeCell ref="F41:F42"/>
    <mergeCell ref="F43:F44"/>
    <mergeCell ref="B37:B38"/>
    <mergeCell ref="B39:B40"/>
    <mergeCell ref="F37:F38"/>
    <mergeCell ref="B41:B42"/>
    <mergeCell ref="F39:F40"/>
    <mergeCell ref="E37:E38"/>
    <mergeCell ref="H29:H30"/>
    <mergeCell ref="H31:H32"/>
    <mergeCell ref="G25:G26"/>
    <mergeCell ref="G27:G28"/>
    <mergeCell ref="G29:G30"/>
    <mergeCell ref="I25:I26"/>
    <mergeCell ref="I27:I28"/>
    <mergeCell ref="H25:H26"/>
    <mergeCell ref="H27:H28"/>
    <mergeCell ref="G48:J48"/>
    <mergeCell ref="G51:J51"/>
    <mergeCell ref="G43:G44"/>
    <mergeCell ref="G41:G42"/>
    <mergeCell ref="I41:I42"/>
    <mergeCell ref="H41:H42"/>
    <mergeCell ref="H43:H44"/>
    <mergeCell ref="J41:J42"/>
    <mergeCell ref="J33:J34"/>
    <mergeCell ref="J35:J36"/>
    <mergeCell ref="J43:J44"/>
    <mergeCell ref="I43:I44"/>
    <mergeCell ref="I37:I38"/>
    <mergeCell ref="I33:I34"/>
    <mergeCell ref="I35:I36"/>
    <mergeCell ref="J37:J38"/>
    <mergeCell ref="I39:I40"/>
    <mergeCell ref="J39:J40"/>
    <mergeCell ref="I31:I32"/>
    <mergeCell ref="I29:I30"/>
    <mergeCell ref="J29:J30"/>
    <mergeCell ref="J31:J32"/>
  </mergeCells>
  <printOptions horizontalCentered="1"/>
  <pageMargins left="0.5905511811023623" right="0.1968503937007874" top="0" bottom="0" header="0.5118110236220472" footer="0.5118110236220472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J61"/>
  <sheetViews>
    <sheetView workbookViewId="0" topLeftCell="C1">
      <selection activeCell="A1" sqref="A1:J50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6.75390625" style="7" customWidth="1"/>
    <col min="4" max="4" width="12.875" style="8" customWidth="1"/>
    <col min="5" max="5" width="9.25390625" style="0" customWidth="1"/>
    <col min="6" max="6" width="16.375" style="0" customWidth="1"/>
    <col min="7" max="7" width="25.125" style="0" customWidth="1"/>
    <col min="8" max="8" width="12.875" style="8" customWidth="1"/>
    <col min="9" max="10" width="12.75390625" style="0" customWidth="1"/>
  </cols>
  <sheetData>
    <row r="2" spans="1:10" ht="15.75">
      <c r="A2" s="165" t="str">
        <f>Титул!B1</f>
        <v>Министерство спорта Российской Федерации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" customHeight="1">
      <c r="A3" s="166" t="str">
        <f>Титул!B3</f>
        <v>Саратовское Региональное Отделение РАФ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" customHeight="1">
      <c r="A4" s="167" t="str">
        <f>Титул!B2</f>
        <v>Российская Автомобильная Федерация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5" customHeight="1" hidden="1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4.2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</row>
    <row r="8" spans="1:10" ht="3.7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ht="21" customHeight="1" hidden="1"/>
    <row r="10" spans="1:10" ht="26.25">
      <c r="A10" s="164" t="str">
        <f>Титул!B10</f>
        <v>"Бурлак трофи"</v>
      </c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 ht="18">
      <c r="A11" s="153" t="str">
        <f>Титул!B8</f>
        <v>III Этап Кубка РАФ Поволжского региона Отборочный этап Кубка России </v>
      </c>
      <c r="B11" s="153"/>
      <c r="C11" s="153"/>
      <c r="D11" s="153"/>
      <c r="E11" s="153"/>
      <c r="F11" s="153"/>
      <c r="G11" s="153"/>
      <c r="H11" s="153"/>
      <c r="I11" s="153"/>
      <c r="J11" s="153"/>
    </row>
    <row r="12" ht="6" customHeight="1"/>
    <row r="13" ht="6" customHeight="1"/>
    <row r="14" spans="1:10" ht="15.75">
      <c r="A14" s="13" t="str">
        <f>Титул!B11</f>
        <v>Саратовский район</v>
      </c>
      <c r="J14" s="14" t="str">
        <f>Титул!B12</f>
        <v>11-13/07/2014</v>
      </c>
    </row>
    <row r="15" ht="4.5" customHeight="1"/>
    <row r="16" ht="3.75" customHeight="1"/>
    <row r="17" spans="1:10" ht="18.75" customHeight="1">
      <c r="A17" s="152" t="s">
        <v>0</v>
      </c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 ht="31.5" customHeight="1">
      <c r="A18" s="1"/>
      <c r="B18" s="2"/>
      <c r="C18" s="3"/>
      <c r="D18" s="4"/>
      <c r="E18" s="2"/>
      <c r="F18" s="2"/>
      <c r="H18" s="5" t="s">
        <v>1</v>
      </c>
      <c r="I18" s="151" t="str">
        <f>Титул!B14</f>
        <v>"ТР1"</v>
      </c>
      <c r="J18" s="151"/>
    </row>
    <row r="19" spans="1:10" ht="13.5" customHeight="1" thickBot="1">
      <c r="A19" s="1"/>
      <c r="B19" s="6"/>
      <c r="E19" s="6"/>
      <c r="F19" s="9"/>
      <c r="J19" s="10"/>
    </row>
    <row r="20" spans="1:10" s="11" customFormat="1" ht="34.5" customHeight="1">
      <c r="A20" s="27" t="s">
        <v>6</v>
      </c>
      <c r="B20" s="28" t="s">
        <v>2</v>
      </c>
      <c r="C20" s="28" t="s">
        <v>45</v>
      </c>
      <c r="D20" s="28" t="s">
        <v>7</v>
      </c>
      <c r="E20" s="28" t="s">
        <v>8</v>
      </c>
      <c r="F20" s="25" t="s">
        <v>3</v>
      </c>
      <c r="G20" s="29" t="s">
        <v>4</v>
      </c>
      <c r="H20" s="28" t="s">
        <v>9</v>
      </c>
      <c r="I20" s="25" t="s">
        <v>5</v>
      </c>
      <c r="J20" s="24" t="s">
        <v>82</v>
      </c>
    </row>
    <row r="21" spans="1:10" ht="15" customHeight="1">
      <c r="A21" s="147">
        <v>1</v>
      </c>
      <c r="B21" s="144">
        <f>J21</f>
        <v>2</v>
      </c>
      <c r="C21" s="18" t="str">
        <f>CONCATENATE('Pilot П'!B6," ",'Pilot П'!C6)</f>
        <v>Сайян Аркадтй</v>
      </c>
      <c r="D21" s="19" t="str">
        <f>'Pilot П'!D6</f>
        <v>Е 144036</v>
      </c>
      <c r="E21" s="12"/>
      <c r="F21" s="133" t="str">
        <f>'Pilot П'!F6</f>
        <v>Саратов</v>
      </c>
      <c r="G21" s="133" t="str">
        <f>Общий!G21</f>
        <v>Сайян Аркадтй</v>
      </c>
      <c r="H21" s="133" t="str">
        <f>'Pilot П'!H6</f>
        <v>Е 144036</v>
      </c>
      <c r="I21" s="133" t="str">
        <f>'Pilot П'!I6</f>
        <v>Мицубиси Сахра</v>
      </c>
      <c r="J21" s="134">
        <f>'Pilot П'!J6</f>
        <v>2</v>
      </c>
    </row>
    <row r="22" spans="1:10" ht="15" customHeight="1">
      <c r="A22" s="147"/>
      <c r="B22" s="144"/>
      <c r="C22" s="18" t="str">
        <f>CONCATENATE('Pilot П'!B7," ",'Pilot П'!C7)</f>
        <v>Карев  Алексей</v>
      </c>
      <c r="D22" s="19" t="str">
        <f>'Pilot П'!D7</f>
        <v>Е 144171</v>
      </c>
      <c r="E22" s="12"/>
      <c r="F22" s="133"/>
      <c r="G22" s="133"/>
      <c r="H22" s="133"/>
      <c r="I22" s="133"/>
      <c r="J22" s="134"/>
    </row>
    <row r="23" spans="1:10" ht="15" customHeight="1">
      <c r="A23" s="147">
        <v>2</v>
      </c>
      <c r="B23" s="144">
        <f>J23</f>
        <v>33</v>
      </c>
      <c r="C23" s="18" t="str">
        <f>CONCATENATE('Pilot П'!B8," ",'Pilot П'!C8)</f>
        <v>Богословский  Игорь</v>
      </c>
      <c r="D23" s="19" t="str">
        <f>'Pilot П'!D8</f>
        <v>Е 144006</v>
      </c>
      <c r="E23" s="12"/>
      <c r="F23" s="133" t="str">
        <f>'Pilot П'!F8</f>
        <v>Саратов</v>
      </c>
      <c r="G23" s="133" t="str">
        <f>Общий!G23</f>
        <v>Богословский  Игорь</v>
      </c>
      <c r="H23" s="133" t="str">
        <f>'Pilot П'!H8</f>
        <v>Е 144006</v>
      </c>
      <c r="I23" s="133" t="str">
        <f>'Pilot П'!I8</f>
        <v>УАЗ</v>
      </c>
      <c r="J23" s="134">
        <f>'Pilot П'!J8</f>
        <v>33</v>
      </c>
    </row>
    <row r="24" spans="1:10" ht="15" customHeight="1">
      <c r="A24" s="147"/>
      <c r="B24" s="144"/>
      <c r="C24" s="18" t="str">
        <f>CONCATENATE('Pilot П'!B9," ",'Pilot П'!C9)</f>
        <v>Богословский  Сергей</v>
      </c>
      <c r="D24" s="19" t="str">
        <f>'Pilot П'!D9</f>
        <v>Е  144007</v>
      </c>
      <c r="E24" s="12"/>
      <c r="F24" s="133"/>
      <c r="G24" s="133"/>
      <c r="H24" s="133"/>
      <c r="I24" s="133"/>
      <c r="J24" s="134"/>
    </row>
    <row r="25" spans="1:10" ht="15" customHeight="1">
      <c r="A25" s="147">
        <v>3</v>
      </c>
      <c r="B25" s="144">
        <f>J25</f>
        <v>7</v>
      </c>
      <c r="C25" s="18" t="str">
        <f>CONCATENATE('Pilot П'!B10," ",'Pilot П'!C10)</f>
        <v>Махновец Андрей</v>
      </c>
      <c r="D25" s="19" t="str">
        <f>'Pilot П'!D10</f>
        <v>Е 144008</v>
      </c>
      <c r="E25" s="12"/>
      <c r="F25" s="133" t="str">
        <f>'Pilot П'!F10</f>
        <v>Саратов</v>
      </c>
      <c r="G25" s="133" t="str">
        <f>Общий!G25</f>
        <v>Махновец Андрей</v>
      </c>
      <c r="H25" s="133" t="str">
        <f>'Pilot П'!H10</f>
        <v>Е 144008</v>
      </c>
      <c r="I25" s="133" t="str">
        <f>'Pilot П'!I10</f>
        <v>УАЗ</v>
      </c>
      <c r="J25" s="134">
        <f>'Pilot П'!J10</f>
        <v>7</v>
      </c>
    </row>
    <row r="26" spans="1:10" ht="15" customHeight="1">
      <c r="A26" s="147"/>
      <c r="B26" s="144"/>
      <c r="C26" s="18" t="str">
        <f>CONCATENATE('Pilot П'!B11," ",'Pilot П'!C11)</f>
        <v>Скорин Дмитрий</v>
      </c>
      <c r="D26" s="19" t="str">
        <f>'Pilot П'!D11</f>
        <v>E 144153</v>
      </c>
      <c r="E26" s="12"/>
      <c r="F26" s="133"/>
      <c r="G26" s="133"/>
      <c r="H26" s="133"/>
      <c r="I26" s="133"/>
      <c r="J26" s="134"/>
    </row>
    <row r="27" spans="1:10" ht="15" customHeight="1">
      <c r="A27" s="147">
        <v>4</v>
      </c>
      <c r="B27" s="144">
        <f>J27</f>
        <v>5</v>
      </c>
      <c r="C27" s="18" t="str">
        <f>CONCATENATE('Pilot П'!B12," ",'Pilot П'!C12)</f>
        <v>Азовский  Михаил</v>
      </c>
      <c r="D27" s="19" t="str">
        <f>'Pilot П'!D12</f>
        <v>Е 144004</v>
      </c>
      <c r="E27" s="12"/>
      <c r="F27" s="133" t="str">
        <f>'Pilot П'!F12</f>
        <v>Саратов</v>
      </c>
      <c r="G27" s="133" t="str">
        <f>Общий!G27</f>
        <v>Азовский  Михаил</v>
      </c>
      <c r="H27" s="133" t="str">
        <f>'Pilot П'!H12</f>
        <v>Е 144004</v>
      </c>
      <c r="I27" s="133" t="str">
        <f>'Pilot П'!I12</f>
        <v>УАЗ</v>
      </c>
      <c r="J27" s="134">
        <f>'Pilot П'!J12</f>
        <v>5</v>
      </c>
    </row>
    <row r="28" spans="1:10" ht="15" customHeight="1">
      <c r="A28" s="147"/>
      <c r="B28" s="144"/>
      <c r="C28" s="18" t="str">
        <f>CONCATENATE('Pilot П'!B13," ",'Pilot П'!C13)</f>
        <v>Стручалин  Андрей</v>
      </c>
      <c r="D28" s="19" t="str">
        <f>'Pilot П'!D13</f>
        <v>Е 144005</v>
      </c>
      <c r="E28" s="12"/>
      <c r="F28" s="133"/>
      <c r="G28" s="133"/>
      <c r="H28" s="133"/>
      <c r="I28" s="133"/>
      <c r="J28" s="134"/>
    </row>
    <row r="29" spans="1:10" ht="15" customHeight="1">
      <c r="A29" s="147">
        <v>5</v>
      </c>
      <c r="B29" s="144">
        <f>J29</f>
        <v>18</v>
      </c>
      <c r="C29" s="18" t="str">
        <f>CONCATENATE('Pilot П'!B14," ",'Pilot П'!C14)</f>
        <v>Кузьменко Анатолий</v>
      </c>
      <c r="D29" s="19" t="str">
        <f>'Pilot П'!D14</f>
        <v>Е 11002</v>
      </c>
      <c r="E29" s="12"/>
      <c r="F29" s="133" t="str">
        <f>'Pilot П'!F14</f>
        <v>Саратов</v>
      </c>
      <c r="G29" s="133" t="str">
        <f>Общий!G29</f>
        <v>Кузьменко Анатолий</v>
      </c>
      <c r="H29" s="133" t="str">
        <f>'Pilot П'!H14</f>
        <v>Е 11002</v>
      </c>
      <c r="I29" s="133" t="str">
        <f>'Pilot П'!I14</f>
        <v>УАЗ</v>
      </c>
      <c r="J29" s="134">
        <f>'Pilot П'!J14</f>
        <v>18</v>
      </c>
    </row>
    <row r="30" spans="1:10" ht="15" customHeight="1">
      <c r="A30" s="147"/>
      <c r="B30" s="144"/>
      <c r="C30" s="18" t="str">
        <f>CONCATENATE('Pilot П'!B15," ",'Pilot П'!C15)</f>
        <v>Баланов Андрей</v>
      </c>
      <c r="D30" s="19" t="str">
        <f>'Pilot П'!D15</f>
        <v>Е 144003</v>
      </c>
      <c r="E30" s="12"/>
      <c r="F30" s="133"/>
      <c r="G30" s="133"/>
      <c r="H30" s="133"/>
      <c r="I30" s="133"/>
      <c r="J30" s="134"/>
    </row>
    <row r="31" spans="1:10" ht="15" customHeight="1">
      <c r="A31" s="147">
        <v>6</v>
      </c>
      <c r="B31" s="144">
        <f>J31</f>
        <v>60</v>
      </c>
      <c r="C31" s="18" t="str">
        <f>CONCATENATE('Pilot П'!B16," ",'Pilot П'!C16)</f>
        <v>Самохин  Юрий</v>
      </c>
      <c r="D31" s="19" t="str">
        <f>'Pilot П'!D16</f>
        <v>Е 144309</v>
      </c>
      <c r="E31" s="12"/>
      <c r="F31" s="133" t="str">
        <f>'Pilot П'!F16</f>
        <v>Суровикино</v>
      </c>
      <c r="G31" s="133" t="str">
        <f>Общий!G31</f>
        <v>Самохин  Юрий</v>
      </c>
      <c r="H31" s="133" t="str">
        <f>'Pilot П'!H16</f>
        <v>Е 144309</v>
      </c>
      <c r="I31" s="133" t="str">
        <f>'Pilot П'!I16</f>
        <v>Тойота</v>
      </c>
      <c r="J31" s="134">
        <f>'Pilot П'!J16</f>
        <v>60</v>
      </c>
    </row>
    <row r="32" spans="1:10" ht="15" customHeight="1">
      <c r="A32" s="147"/>
      <c r="B32" s="144"/>
      <c r="C32" s="18" t="str">
        <f>CONCATENATE('Pilot П'!B17," ",'Pilot П'!C17)</f>
        <v>Стрелков Денис</v>
      </c>
      <c r="D32" s="19" t="str">
        <f>'Pilot П'!D17</f>
        <v>Е 144310</v>
      </c>
      <c r="E32" s="12"/>
      <c r="F32" s="133"/>
      <c r="G32" s="133"/>
      <c r="H32" s="133"/>
      <c r="I32" s="133"/>
      <c r="J32" s="134"/>
    </row>
    <row r="33" spans="1:10" ht="15" customHeight="1">
      <c r="A33" s="147">
        <v>7</v>
      </c>
      <c r="B33" s="144">
        <f>J33</f>
        <v>23</v>
      </c>
      <c r="C33" s="18" t="str">
        <f>CONCATENATE('Pilot П'!B18," ",'Pilot П'!C18)</f>
        <v>Череп  Роман</v>
      </c>
      <c r="D33" s="19" t="str">
        <f>'Pilot П'!D18</f>
        <v>E 144159</v>
      </c>
      <c r="E33" s="12"/>
      <c r="F33" s="133" t="str">
        <f>'Pilot П'!F18</f>
        <v>Саратов</v>
      </c>
      <c r="G33" s="133" t="str">
        <f>Общий!G33</f>
        <v>Череп  Роман</v>
      </c>
      <c r="H33" s="133">
        <f>'Pilot П'!H18</f>
        <v>0</v>
      </c>
      <c r="I33" s="133" t="str">
        <f>'Pilot П'!I18</f>
        <v>УАЗ</v>
      </c>
      <c r="J33" s="134">
        <f>'Pilot П'!J18</f>
        <v>23</v>
      </c>
    </row>
    <row r="34" spans="1:10" ht="15" customHeight="1">
      <c r="A34" s="147"/>
      <c r="B34" s="144"/>
      <c r="C34" s="18" t="str">
        <f>CONCATENATE('Pilot П'!B19," ",'Pilot П'!C19)</f>
        <v>Евдокимов Вячеслав </v>
      </c>
      <c r="D34" s="19" t="str">
        <f>'Pilot П'!D19</f>
        <v>E 144160</v>
      </c>
      <c r="E34" s="12"/>
      <c r="F34" s="133"/>
      <c r="G34" s="133"/>
      <c r="H34" s="133"/>
      <c r="I34" s="133"/>
      <c r="J34" s="134"/>
    </row>
    <row r="35" spans="1:10" ht="15" customHeight="1">
      <c r="A35" s="147">
        <v>8</v>
      </c>
      <c r="B35" s="144">
        <f>J35</f>
        <v>12</v>
      </c>
      <c r="C35" s="18" t="str">
        <f>CONCATENATE('Pilot П'!B20," ",'Pilot П'!C20)</f>
        <v>Лопушкова Ирина</v>
      </c>
      <c r="D35" s="19" t="str">
        <f>'Pilot П'!D20</f>
        <v>Д 142536</v>
      </c>
      <c r="E35" s="12"/>
      <c r="F35" s="133" t="str">
        <f>'Pilot П'!F20</f>
        <v>Волгоград</v>
      </c>
      <c r="G35" s="133" t="str">
        <f>Общий!G35</f>
        <v>Лопушкова Ирина</v>
      </c>
      <c r="H35" s="133" t="str">
        <f>'Pilot П'!H20</f>
        <v>Д 142536</v>
      </c>
      <c r="I35" s="133" t="str">
        <f>'Pilot П'!I20</f>
        <v>TL-70</v>
      </c>
      <c r="J35" s="134">
        <f>'Pilot П'!J20</f>
        <v>12</v>
      </c>
    </row>
    <row r="36" spans="1:10" ht="15" customHeight="1">
      <c r="A36" s="147"/>
      <c r="B36" s="144"/>
      <c r="C36" s="18" t="str">
        <f>CONCATENATE('Pilot П'!B21," ",'Pilot П'!C21)</f>
        <v>Гильдебрант Владислав</v>
      </c>
      <c r="D36" s="19" t="str">
        <f>'Pilot П'!D21</f>
        <v>Д 142560</v>
      </c>
      <c r="E36" s="12"/>
      <c r="F36" s="133"/>
      <c r="G36" s="133"/>
      <c r="H36" s="133"/>
      <c r="I36" s="133"/>
      <c r="J36" s="134"/>
    </row>
    <row r="37" spans="1:10" ht="15" customHeight="1">
      <c r="A37" s="147">
        <v>9</v>
      </c>
      <c r="B37" s="144">
        <f>J37</f>
        <v>61</v>
      </c>
      <c r="C37" s="18" t="str">
        <f>CONCATENATE('Pilot П'!B22," ",'Pilot П'!C22)</f>
        <v>Новиков Вячеслав </v>
      </c>
      <c r="D37" s="19" t="str">
        <f>'Pilot П'!D22</f>
        <v>Е 144307</v>
      </c>
      <c r="E37" s="12"/>
      <c r="F37" s="133" t="str">
        <f>'Pilot П'!F22</f>
        <v>Волгоград</v>
      </c>
      <c r="G37" s="133" t="str">
        <f>Общий!G37</f>
        <v>Новиков Вячеслав </v>
      </c>
      <c r="H37" s="133" t="str">
        <f>'Pilot П'!H22</f>
        <v>Е 144307</v>
      </c>
      <c r="I37" s="133" t="str">
        <f>'Pilot П'!I22</f>
        <v>Тойота</v>
      </c>
      <c r="J37" s="134">
        <f>'Pilot П'!J22</f>
        <v>61</v>
      </c>
    </row>
    <row r="38" spans="1:10" ht="15" customHeight="1">
      <c r="A38" s="147"/>
      <c r="B38" s="144"/>
      <c r="C38" s="18" t="str">
        <f>CONCATENATE('Pilot П'!B23," ",'Pilot П'!C23)</f>
        <v>Горбачев Максим</v>
      </c>
      <c r="D38" s="19" t="str">
        <f>'Pilot П'!D23</f>
        <v>Е 144308</v>
      </c>
      <c r="E38" s="12"/>
      <c r="F38" s="133"/>
      <c r="G38" s="133"/>
      <c r="H38" s="133"/>
      <c r="I38" s="133"/>
      <c r="J38" s="134"/>
    </row>
    <row r="39" spans="1:10" ht="15" customHeight="1">
      <c r="A39" s="147">
        <v>10</v>
      </c>
      <c r="B39" s="144">
        <f>J39</f>
        <v>58</v>
      </c>
      <c r="C39" s="18" t="str">
        <f>CONCATENATE('Pilot П'!B24," ",'Pilot П'!C24)</f>
        <v>Алипов Александр </v>
      </c>
      <c r="D39" s="19" t="str">
        <f>'Pilot П'!D24</f>
        <v>Е 144182</v>
      </c>
      <c r="E39" s="12"/>
      <c r="F39" s="133" t="str">
        <f>'Pilot П'!F24</f>
        <v>Пенза</v>
      </c>
      <c r="G39" s="133" t="str">
        <f>Общий!G39</f>
        <v>Алипов Александр </v>
      </c>
      <c r="H39" s="133" t="str">
        <f>'Pilot П'!H24</f>
        <v>Е 144182</v>
      </c>
      <c r="I39" s="133" t="str">
        <f>'Pilot П'!I24</f>
        <v>Ваз</v>
      </c>
      <c r="J39" s="134">
        <f>'Pilot П'!J24</f>
        <v>58</v>
      </c>
    </row>
    <row r="40" spans="1:10" ht="15" customHeight="1">
      <c r="A40" s="147"/>
      <c r="B40" s="144"/>
      <c r="C40" s="18" t="str">
        <f>CONCATENATE('Pilot П'!B25," ",'Pilot П'!C25)</f>
        <v>Салин Дмитрий</v>
      </c>
      <c r="D40" s="19" t="str">
        <f>'Pilot П'!D25</f>
        <v>Е 144183</v>
      </c>
      <c r="E40" s="12"/>
      <c r="F40" s="133"/>
      <c r="G40" s="133"/>
      <c r="H40" s="133"/>
      <c r="I40" s="133"/>
      <c r="J40" s="134"/>
    </row>
    <row r="41" spans="1:10" ht="15" customHeight="1">
      <c r="A41" s="147">
        <v>11</v>
      </c>
      <c r="B41" s="144">
        <f>J41</f>
        <v>57</v>
      </c>
      <c r="C41" s="18" t="str">
        <f>CONCATENATE('Pilot П'!B26," ",'Pilot П'!C26)</f>
        <v>Малинин Алексей</v>
      </c>
      <c r="D41" s="19" t="str">
        <f>'Pilot П'!D26</f>
        <v>Е 144196</v>
      </c>
      <c r="E41" s="12"/>
      <c r="F41" s="133" t="str">
        <f>'Pilot П'!F26</f>
        <v>Саратов</v>
      </c>
      <c r="G41" s="133" t="str">
        <f>Общий!G41</f>
        <v>Малинин Алексей</v>
      </c>
      <c r="H41" s="133" t="str">
        <f>'Pilot П'!H26</f>
        <v>Е 144196</v>
      </c>
      <c r="I41" s="133" t="str">
        <f>'Pilot П'!I26</f>
        <v>УАЗ</v>
      </c>
      <c r="J41" s="134">
        <f>'Pilot П'!J26</f>
        <v>57</v>
      </c>
    </row>
    <row r="42" spans="1:10" ht="15" customHeight="1">
      <c r="A42" s="147"/>
      <c r="B42" s="144"/>
      <c r="C42" s="18" t="str">
        <f>CONCATENATE('Pilot П'!B27," ",'Pilot П'!C27)</f>
        <v>Щербаков Роман</v>
      </c>
      <c r="D42" s="19" t="str">
        <f>'Pilot П'!D27</f>
        <v>Е 144197</v>
      </c>
      <c r="E42" s="12"/>
      <c r="F42" s="133"/>
      <c r="G42" s="133"/>
      <c r="H42" s="133"/>
      <c r="I42" s="133"/>
      <c r="J42" s="134"/>
    </row>
    <row r="43" spans="1:10" ht="14.25" customHeight="1">
      <c r="A43" s="162"/>
      <c r="B43" s="160"/>
      <c r="C43" s="18"/>
      <c r="D43" s="19"/>
      <c r="E43" s="12"/>
      <c r="F43" s="145"/>
      <c r="G43" s="145"/>
      <c r="H43" s="145"/>
      <c r="I43" s="145"/>
      <c r="J43" s="158"/>
    </row>
    <row r="44" spans="1:10" ht="15.75" customHeight="1">
      <c r="A44" s="163"/>
      <c r="B44" s="161"/>
      <c r="C44" s="18"/>
      <c r="D44" s="19"/>
      <c r="E44" s="12"/>
      <c r="F44" s="146"/>
      <c r="G44" s="146"/>
      <c r="H44" s="146"/>
      <c r="I44" s="146"/>
      <c r="J44" s="159"/>
    </row>
    <row r="45" spans="1:10" ht="14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</row>
    <row r="46" spans="1:10" ht="13.5" customHeight="1">
      <c r="A46" s="55" t="s">
        <v>47</v>
      </c>
      <c r="B46" s="55"/>
      <c r="C46" s="55"/>
      <c r="D46" s="55"/>
      <c r="E46" s="55"/>
      <c r="F46" s="55"/>
      <c r="G46" s="55" t="str">
        <f>Титул!B18</f>
        <v>Чернышов В. (Саратов) Лиц.2К, Л. 141953 </v>
      </c>
      <c r="H46" s="55"/>
      <c r="I46" s="55"/>
      <c r="J46" s="55"/>
    </row>
    <row r="47" spans="1:10" ht="12.75" customHeight="1">
      <c r="A47" s="55" t="s">
        <v>20</v>
      </c>
      <c r="B47" s="55"/>
      <c r="C47" s="55"/>
      <c r="D47" s="55"/>
      <c r="E47" s="55"/>
      <c r="F47" s="55"/>
      <c r="G47" s="55" t="str">
        <f>Титул!B20</f>
        <v>Добронравова Т. (Саратов) Лиц.Л. 141964</v>
      </c>
      <c r="H47" s="55"/>
      <c r="I47" s="55"/>
      <c r="J47" s="55"/>
    </row>
    <row r="48" spans="1:10" ht="12.75" customHeight="1">
      <c r="A48" s="55" t="s">
        <v>21</v>
      </c>
      <c r="B48" s="55"/>
      <c r="C48" s="55"/>
      <c r="D48" s="55"/>
      <c r="E48" s="55"/>
      <c r="F48" s="55"/>
      <c r="G48" s="55" t="str">
        <f>Титул!B22</f>
        <v>Борисова Т. (Саратов) Лиц.ВК, Л. 141952</v>
      </c>
      <c r="H48" s="55"/>
      <c r="I48" s="55"/>
      <c r="J48" s="55"/>
    </row>
    <row r="49" spans="1:10" ht="12.75" customHeight="1">
      <c r="A49" s="55" t="s">
        <v>79</v>
      </c>
      <c r="B49" s="55"/>
      <c r="C49" s="55"/>
      <c r="D49" s="55"/>
      <c r="E49" s="55"/>
      <c r="F49" s="55"/>
      <c r="G49" s="55" t="str">
        <f>Титул!B24</f>
        <v>Вдовиченко А. (Саратов) Лиц.ВК, Л. 141951</v>
      </c>
      <c r="H49" s="55"/>
      <c r="I49" s="55"/>
      <c r="J49" s="55"/>
    </row>
    <row r="50" spans="1:10" ht="13.5" customHeight="1">
      <c r="A50" s="55" t="s">
        <v>79</v>
      </c>
      <c r="B50" s="55"/>
      <c r="C50" s="55"/>
      <c r="D50" s="55"/>
      <c r="E50" s="55"/>
      <c r="F50" s="55"/>
      <c r="G50" s="55" t="str">
        <f>Титул!B26</f>
        <v>Ермалаев А. (Саратов) Лиц.Л. 141961</v>
      </c>
      <c r="H50" s="55"/>
      <c r="I50" s="55"/>
      <c r="J50" s="55"/>
    </row>
    <row r="51" spans="1:10" ht="12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4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2.75">
      <c r="A55" s="16"/>
      <c r="B55" s="7"/>
      <c r="D55" s="7"/>
      <c r="E55" s="22"/>
      <c r="F55" s="7"/>
      <c r="G55" s="7"/>
      <c r="H55" s="30"/>
      <c r="I55" s="26"/>
      <c r="J55" s="21"/>
    </row>
    <row r="56" spans="2:10" ht="12.75">
      <c r="B56" s="7"/>
      <c r="D56" s="7"/>
      <c r="E56" s="7"/>
      <c r="F56" s="7"/>
      <c r="G56" s="7"/>
      <c r="H56" s="22"/>
      <c r="I56" s="26"/>
      <c r="J56" s="22"/>
    </row>
    <row r="57" spans="2:10" ht="12.75">
      <c r="B57" s="7"/>
      <c r="D57" s="7"/>
      <c r="E57" s="7"/>
      <c r="F57" s="7"/>
      <c r="G57" s="7"/>
      <c r="H57" s="6"/>
      <c r="I57" s="20"/>
      <c r="J57" s="30"/>
    </row>
    <row r="58" spans="2:10" ht="12.75">
      <c r="B58" s="7"/>
      <c r="D58" s="7"/>
      <c r="E58" s="7"/>
      <c r="F58" s="7"/>
      <c r="G58" s="7"/>
      <c r="H58" s="6"/>
      <c r="I58" s="20"/>
      <c r="J58" s="6"/>
    </row>
    <row r="59" spans="2:10" ht="12.75">
      <c r="B59" s="7"/>
      <c r="D59" s="7"/>
      <c r="E59" s="7"/>
      <c r="F59" s="7"/>
      <c r="G59" s="7"/>
      <c r="H59"/>
      <c r="J59" s="6"/>
    </row>
    <row r="60" spans="2:8" ht="12.75">
      <c r="B60" s="7"/>
      <c r="D60" s="7"/>
      <c r="E60" s="7"/>
      <c r="F60" s="7"/>
      <c r="G60" s="7"/>
      <c r="H60"/>
    </row>
    <row r="61" spans="2:10" ht="12.75">
      <c r="B61" s="7"/>
      <c r="D61" s="7"/>
      <c r="E61" s="7"/>
      <c r="F61" s="7"/>
      <c r="G61" s="7"/>
      <c r="H61" s="6"/>
      <c r="J61" s="6"/>
    </row>
  </sheetData>
  <sheetProtection/>
  <mergeCells count="95">
    <mergeCell ref="A6:J6"/>
    <mergeCell ref="A7:J7"/>
    <mergeCell ref="A2:J2"/>
    <mergeCell ref="A3:J3"/>
    <mergeCell ref="A4:J4"/>
    <mergeCell ref="A5:J5"/>
    <mergeCell ref="I18:J18"/>
    <mergeCell ref="A21:A22"/>
    <mergeCell ref="B21:B22"/>
    <mergeCell ref="F21:F22"/>
    <mergeCell ref="G21:G22"/>
    <mergeCell ref="H21:H22"/>
    <mergeCell ref="I21:I22"/>
    <mergeCell ref="J21:J22"/>
    <mergeCell ref="J23:J24"/>
    <mergeCell ref="H23:H24"/>
    <mergeCell ref="I23:I24"/>
    <mergeCell ref="A23:A24"/>
    <mergeCell ref="B23:B24"/>
    <mergeCell ref="F23:F24"/>
    <mergeCell ref="A8:J8"/>
    <mergeCell ref="A10:J10"/>
    <mergeCell ref="A11:J11"/>
    <mergeCell ref="A17:J17"/>
    <mergeCell ref="J29:J30"/>
    <mergeCell ref="G23:G24"/>
    <mergeCell ref="J27:J28"/>
    <mergeCell ref="A25:A26"/>
    <mergeCell ref="B25:B26"/>
    <mergeCell ref="J25:J26"/>
    <mergeCell ref="H27:H28"/>
    <mergeCell ref="I27:I28"/>
    <mergeCell ref="F25:F26"/>
    <mergeCell ref="G25:G26"/>
    <mergeCell ref="I25:I26"/>
    <mergeCell ref="A27:A28"/>
    <mergeCell ref="B27:B28"/>
    <mergeCell ref="F27:F28"/>
    <mergeCell ref="G27:G28"/>
    <mergeCell ref="H25:H26"/>
    <mergeCell ref="J31:J32"/>
    <mergeCell ref="A29:A30"/>
    <mergeCell ref="B29:B30"/>
    <mergeCell ref="F29:F30"/>
    <mergeCell ref="G29:G30"/>
    <mergeCell ref="H29:H30"/>
    <mergeCell ref="I29:I30"/>
    <mergeCell ref="H31:H32"/>
    <mergeCell ref="A31:A32"/>
    <mergeCell ref="B31:B32"/>
    <mergeCell ref="I31:I32"/>
    <mergeCell ref="B35:B36"/>
    <mergeCell ref="F35:F36"/>
    <mergeCell ref="H33:H34"/>
    <mergeCell ref="I33:I34"/>
    <mergeCell ref="G35:G36"/>
    <mergeCell ref="F31:F32"/>
    <mergeCell ref="F33:F34"/>
    <mergeCell ref="G33:G34"/>
    <mergeCell ref="G31:G32"/>
    <mergeCell ref="J35:J36"/>
    <mergeCell ref="A33:A34"/>
    <mergeCell ref="B33:B34"/>
    <mergeCell ref="H35:H36"/>
    <mergeCell ref="I35:I36"/>
    <mergeCell ref="J33:J34"/>
    <mergeCell ref="A35:A36"/>
    <mergeCell ref="A37:A38"/>
    <mergeCell ref="B37:B38"/>
    <mergeCell ref="F37:F38"/>
    <mergeCell ref="G37:G38"/>
    <mergeCell ref="H37:H38"/>
    <mergeCell ref="J41:J42"/>
    <mergeCell ref="I37:I38"/>
    <mergeCell ref="F41:F42"/>
    <mergeCell ref="G41:G42"/>
    <mergeCell ref="H41:H42"/>
    <mergeCell ref="I41:I42"/>
    <mergeCell ref="J37:J38"/>
    <mergeCell ref="I39:I40"/>
    <mergeCell ref="J39:J40"/>
    <mergeCell ref="A43:A44"/>
    <mergeCell ref="H43:H44"/>
    <mergeCell ref="A39:A40"/>
    <mergeCell ref="B39:B40"/>
    <mergeCell ref="F39:F40"/>
    <mergeCell ref="G39:G40"/>
    <mergeCell ref="H39:H40"/>
    <mergeCell ref="A41:A42"/>
    <mergeCell ref="B41:B42"/>
    <mergeCell ref="J43:J44"/>
    <mergeCell ref="B43:B44"/>
    <mergeCell ref="F43:F44"/>
    <mergeCell ref="I43:I44"/>
    <mergeCell ref="G43:G44"/>
  </mergeCells>
  <printOptions horizontalCentered="1"/>
  <pageMargins left="0.5905511811023623" right="0.1968503937007874" top="0" bottom="0" header="0.5118110236220472" footer="0.5118110236220472"/>
  <pageSetup horizontalDpi="600" verticalDpi="600" orientation="landscape" paperSize="9" scale="72" r:id="rId2"/>
  <rowBreaks count="1" manualBreakCount="1">
    <brk id="51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I1">
      <selection activeCell="Y17" sqref="Y17"/>
    </sheetView>
  </sheetViews>
  <sheetFormatPr defaultColWidth="9.00390625" defaultRowHeight="12.75"/>
  <cols>
    <col min="1" max="1" width="3.625" style="56" customWidth="1"/>
    <col min="2" max="2" width="8.875" style="56" customWidth="1"/>
    <col min="3" max="3" width="20.625" style="56" customWidth="1"/>
    <col min="4" max="4" width="20.25390625" style="56" customWidth="1"/>
    <col min="5" max="5" width="13.75390625" style="56" customWidth="1"/>
    <col min="6" max="6" width="12.25390625" style="56" customWidth="1"/>
    <col min="7" max="7" width="9.375" style="56" bestFit="1" customWidth="1"/>
    <col min="8" max="8" width="8.75390625" style="56" bestFit="1" customWidth="1"/>
    <col min="9" max="10" width="8.875" style="56" customWidth="1"/>
    <col min="11" max="11" width="6.75390625" style="56" customWidth="1"/>
    <col min="12" max="16384" width="8.875" style="56" customWidth="1"/>
  </cols>
  <sheetData>
    <row r="1" spans="1:10" ht="28.5" thickBot="1">
      <c r="A1" s="168" t="s">
        <v>56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7" ht="32.25" thickBot="1">
      <c r="A2" s="57"/>
      <c r="B2" s="58" t="s">
        <v>48</v>
      </c>
      <c r="C2" s="58" t="s">
        <v>54</v>
      </c>
      <c r="D2" s="58" t="s">
        <v>55</v>
      </c>
      <c r="E2" s="58" t="s">
        <v>3</v>
      </c>
      <c r="F2" s="59" t="s">
        <v>49</v>
      </c>
      <c r="G2" s="59" t="s">
        <v>50</v>
      </c>
      <c r="H2" s="76" t="s">
        <v>51</v>
      </c>
      <c r="I2" s="76" t="s">
        <v>52</v>
      </c>
      <c r="J2" s="60" t="s">
        <v>39</v>
      </c>
      <c r="K2" s="84" t="s">
        <v>65</v>
      </c>
      <c r="L2" s="61">
        <v>40</v>
      </c>
      <c r="M2" s="61">
        <v>41</v>
      </c>
      <c r="N2" s="61">
        <v>42</v>
      </c>
      <c r="O2" s="61">
        <v>43</v>
      </c>
      <c r="P2" s="61">
        <v>44</v>
      </c>
      <c r="Q2" s="61">
        <v>45</v>
      </c>
      <c r="R2" s="61">
        <v>46</v>
      </c>
      <c r="S2" s="61">
        <v>47</v>
      </c>
      <c r="T2" s="62" t="s">
        <v>53</v>
      </c>
      <c r="U2" s="59" t="s">
        <v>25</v>
      </c>
      <c r="V2" s="74" t="s">
        <v>58</v>
      </c>
      <c r="W2" s="74"/>
      <c r="X2" s="74"/>
      <c r="Y2" s="74"/>
      <c r="Z2" s="74"/>
      <c r="AA2" s="75"/>
    </row>
    <row r="3" spans="1:27" ht="18.75">
      <c r="A3" s="63">
        <v>1</v>
      </c>
      <c r="B3" s="111">
        <f>Общий!B21</f>
        <v>2</v>
      </c>
      <c r="C3" s="64" t="str">
        <f>Общий!C21</f>
        <v>Сайян Аркадтй</v>
      </c>
      <c r="D3" s="64" t="str">
        <f>Общий!C22</f>
        <v>Карев  Алексей</v>
      </c>
      <c r="E3" s="82" t="str">
        <f>Общий!F21</f>
        <v>Саратов</v>
      </c>
      <c r="F3" s="65">
        <v>0.4756944444444444</v>
      </c>
      <c r="G3" s="66"/>
      <c r="H3" s="77">
        <f aca="true" t="shared" si="0" ref="H3:H13">G3-F3</f>
        <v>-0.4756944444444444</v>
      </c>
      <c r="I3" s="113" t="s">
        <v>85</v>
      </c>
      <c r="J3" s="68"/>
      <c r="K3" s="85" t="e">
        <f>Общий!K39</f>
        <v>#REF!</v>
      </c>
      <c r="L3" s="69"/>
      <c r="M3" s="69"/>
      <c r="N3" s="69"/>
      <c r="O3" s="69"/>
      <c r="P3" s="69"/>
      <c r="Q3" s="69"/>
      <c r="R3" s="69"/>
      <c r="S3" s="69"/>
      <c r="T3" s="71"/>
      <c r="U3" s="67">
        <v>0</v>
      </c>
      <c r="V3" s="74" t="s">
        <v>59</v>
      </c>
      <c r="W3" s="74"/>
      <c r="X3" s="74"/>
      <c r="Y3" s="74"/>
      <c r="Z3" s="74"/>
      <c r="AA3" s="75"/>
    </row>
    <row r="4" spans="1:21" ht="30">
      <c r="A4" s="63">
        <v>2</v>
      </c>
      <c r="B4" s="111">
        <f>Общий!B23</f>
        <v>33</v>
      </c>
      <c r="C4" s="64" t="str">
        <f>Общий!C23</f>
        <v>Богословский  Игорь</v>
      </c>
      <c r="D4" s="64" t="str">
        <f>Общий!C24</f>
        <v>Богословский  Сергей</v>
      </c>
      <c r="E4" s="82" t="str">
        <f>Общий!F23</f>
        <v>Саратов</v>
      </c>
      <c r="F4" s="65">
        <v>0.4770833333333333</v>
      </c>
      <c r="G4" s="66">
        <v>0.8777893518518519</v>
      </c>
      <c r="H4" s="77">
        <f t="shared" si="0"/>
        <v>0.4007060185185186</v>
      </c>
      <c r="I4" s="80">
        <v>39</v>
      </c>
      <c r="J4" s="68">
        <v>1</v>
      </c>
      <c r="K4" s="85" t="e">
        <f>Общий!K27</f>
        <v>#REF!</v>
      </c>
      <c r="L4" s="69"/>
      <c r="M4" s="69"/>
      <c r="N4" s="69"/>
      <c r="O4" s="69"/>
      <c r="P4" s="69"/>
      <c r="Q4" s="69"/>
      <c r="R4" s="69"/>
      <c r="S4" s="69"/>
      <c r="T4" s="71"/>
      <c r="U4" s="67">
        <f aca="true" t="shared" si="1" ref="U4:U13">100-(100-1)/(SQRT(11)-1)*(SQRT(J4)-1)</f>
        <v>100</v>
      </c>
    </row>
    <row r="5" spans="1:21" ht="30">
      <c r="A5" s="63">
        <v>3</v>
      </c>
      <c r="B5" s="111">
        <f>Общий!B35</f>
        <v>12</v>
      </c>
      <c r="C5" s="64" t="str">
        <f>Общий!C35</f>
        <v>Лопушкова Ирина</v>
      </c>
      <c r="D5" s="64" t="str">
        <f>Общий!C36</f>
        <v>Гильдебрант Владислав</v>
      </c>
      <c r="E5" s="82" t="str">
        <f>Общий!F35</f>
        <v>Волгоград</v>
      </c>
      <c r="F5" s="65">
        <v>0.485416666666667</v>
      </c>
      <c r="G5" s="66">
        <v>0.882337962962963</v>
      </c>
      <c r="H5" s="77">
        <f t="shared" si="0"/>
        <v>0.39692129629629597</v>
      </c>
      <c r="I5" s="80">
        <v>29</v>
      </c>
      <c r="J5" s="68">
        <v>2</v>
      </c>
      <c r="K5" s="85" t="e">
        <f>Общий!K41</f>
        <v>#REF!</v>
      </c>
      <c r="L5" s="69"/>
      <c r="M5" s="69"/>
      <c r="N5" s="69"/>
      <c r="O5" s="69"/>
      <c r="P5" s="69"/>
      <c r="Q5" s="69"/>
      <c r="R5" s="69"/>
      <c r="S5" s="69"/>
      <c r="T5" s="71"/>
      <c r="U5" s="67">
        <f t="shared" si="1"/>
        <v>82.29875513477286</v>
      </c>
    </row>
    <row r="6" spans="1:21" ht="18">
      <c r="A6" s="63">
        <v>4</v>
      </c>
      <c r="B6" s="111">
        <f>Общий!B29</f>
        <v>18</v>
      </c>
      <c r="C6" s="64" t="str">
        <f>Общий!C29</f>
        <v>Кузьменко Анатолий</v>
      </c>
      <c r="D6" s="64" t="str">
        <f>Общий!C30</f>
        <v>Баланов Андрей</v>
      </c>
      <c r="E6" s="82" t="str">
        <f>Общий!F29</f>
        <v>Саратов</v>
      </c>
      <c r="F6" s="65">
        <v>0.48125</v>
      </c>
      <c r="G6" s="66">
        <v>0.9175231481481482</v>
      </c>
      <c r="H6" s="77">
        <f t="shared" si="0"/>
        <v>0.43627314814814816</v>
      </c>
      <c r="I6" s="80">
        <v>28</v>
      </c>
      <c r="J6" s="68">
        <v>3</v>
      </c>
      <c r="K6" s="85" t="e">
        <f>Общий!K29</f>
        <v>#REF!</v>
      </c>
      <c r="L6" s="69"/>
      <c r="M6" s="69"/>
      <c r="N6" s="69"/>
      <c r="O6" s="69"/>
      <c r="P6" s="69"/>
      <c r="Q6" s="69"/>
      <c r="R6" s="69"/>
      <c r="S6" s="69"/>
      <c r="T6" s="71"/>
      <c r="U6" s="67">
        <f t="shared" si="1"/>
        <v>68.7161122288601</v>
      </c>
    </row>
    <row r="7" spans="1:21" ht="18">
      <c r="A7" s="63">
        <v>5</v>
      </c>
      <c r="B7" s="111">
        <f>Общий!B25</f>
        <v>7</v>
      </c>
      <c r="C7" s="64" t="str">
        <f>Общий!C25</f>
        <v>Махновец Андрей</v>
      </c>
      <c r="D7" s="64" t="str">
        <f>Общий!C26</f>
        <v>Скорин Дмитрий</v>
      </c>
      <c r="E7" s="82" t="str">
        <f>Общий!F25</f>
        <v>Саратов</v>
      </c>
      <c r="F7" s="65">
        <v>0.4784722222222222</v>
      </c>
      <c r="G7" s="66">
        <v>0.8918634259259259</v>
      </c>
      <c r="H7" s="77">
        <f t="shared" si="0"/>
        <v>0.41339120370370375</v>
      </c>
      <c r="I7" s="80">
        <v>26</v>
      </c>
      <c r="J7" s="68">
        <v>4</v>
      </c>
      <c r="K7" s="85" t="e">
        <f>Общий!K37</f>
        <v>#REF!</v>
      </c>
      <c r="L7" s="69"/>
      <c r="M7" s="69"/>
      <c r="N7" s="69"/>
      <c r="O7" s="69"/>
      <c r="P7" s="69"/>
      <c r="Q7" s="69"/>
      <c r="R7" s="69"/>
      <c r="S7" s="69"/>
      <c r="T7" s="71"/>
      <c r="U7" s="67">
        <f t="shared" si="1"/>
        <v>57.26541457548154</v>
      </c>
    </row>
    <row r="8" spans="1:21" ht="18">
      <c r="A8" s="63">
        <v>6</v>
      </c>
      <c r="B8" s="111">
        <f>Общий!B27</f>
        <v>5</v>
      </c>
      <c r="C8" s="64" t="str">
        <f>Общий!C27</f>
        <v>Азовский  Михаил</v>
      </c>
      <c r="D8" s="64" t="str">
        <f>Общий!C28</f>
        <v>Стручалин  Андрей</v>
      </c>
      <c r="E8" s="82" t="str">
        <f>Общий!F27</f>
        <v>Саратов</v>
      </c>
      <c r="F8" s="65">
        <v>0.479861111111111</v>
      </c>
      <c r="G8" s="66">
        <v>0.9214930555555556</v>
      </c>
      <c r="H8" s="77">
        <f t="shared" si="0"/>
        <v>0.4416319444444446</v>
      </c>
      <c r="I8" s="80">
        <v>22</v>
      </c>
      <c r="J8" s="68">
        <v>5</v>
      </c>
      <c r="K8" s="85" t="e">
        <f>Общий!K33</f>
        <v>#REF!</v>
      </c>
      <c r="L8" s="69"/>
      <c r="M8" s="69"/>
      <c r="N8" s="69"/>
      <c r="O8" s="69"/>
      <c r="P8" s="69"/>
      <c r="Q8" s="69"/>
      <c r="R8" s="69"/>
      <c r="S8" s="69"/>
      <c r="T8" s="71"/>
      <c r="U8" s="67">
        <f t="shared" si="1"/>
        <v>47.17714742502348</v>
      </c>
    </row>
    <row r="9" spans="1:21" ht="18">
      <c r="A9" s="63">
        <v>7</v>
      </c>
      <c r="B9" s="111">
        <f>Общий!B31</f>
        <v>60</v>
      </c>
      <c r="C9" s="64" t="str">
        <f>Общий!C31</f>
        <v>Самохин  Юрий</v>
      </c>
      <c r="D9" s="64" t="str">
        <f>Общий!C32</f>
        <v>Стрелков Денис</v>
      </c>
      <c r="E9" s="82" t="str">
        <f>Общий!F31</f>
        <v>Суровикино</v>
      </c>
      <c r="F9" s="65">
        <v>0.482638888888889</v>
      </c>
      <c r="G9" s="66">
        <v>0.7005208333333334</v>
      </c>
      <c r="H9" s="77">
        <f t="shared" si="0"/>
        <v>0.21788194444444436</v>
      </c>
      <c r="I9" s="81">
        <v>13</v>
      </c>
      <c r="J9" s="68">
        <v>6</v>
      </c>
      <c r="K9" s="85" t="e">
        <f>Общий!K25</f>
        <v>#REF!</v>
      </c>
      <c r="L9" s="69"/>
      <c r="M9" s="69"/>
      <c r="N9" s="69"/>
      <c r="O9" s="69"/>
      <c r="P9" s="69"/>
      <c r="Q9" s="69"/>
      <c r="R9" s="69"/>
      <c r="S9" s="69"/>
      <c r="T9" s="71"/>
      <c r="U9" s="67">
        <f t="shared" si="1"/>
        <v>38.056656765069</v>
      </c>
    </row>
    <row r="10" spans="1:21" ht="18">
      <c r="A10" s="63">
        <v>8</v>
      </c>
      <c r="B10" s="111">
        <f>Общий!B39</f>
        <v>58</v>
      </c>
      <c r="C10" s="64" t="str">
        <f>Общий!C39</f>
        <v>Алипов Александр </v>
      </c>
      <c r="D10" s="64" t="str">
        <f>Общий!C40</f>
        <v>Салин Дмитрий</v>
      </c>
      <c r="E10" s="82" t="str">
        <f>Общий!F39</f>
        <v>Пенза</v>
      </c>
      <c r="F10" s="65">
        <v>0.488194444444444</v>
      </c>
      <c r="G10" s="66">
        <v>0.9241319444444445</v>
      </c>
      <c r="H10" s="77">
        <f t="shared" si="0"/>
        <v>0.4359375000000005</v>
      </c>
      <c r="I10" s="80">
        <v>12</v>
      </c>
      <c r="J10" s="68">
        <v>7</v>
      </c>
      <c r="K10" s="85" t="e">
        <f>Общий!#REF!</f>
        <v>#REF!</v>
      </c>
      <c r="L10" s="69"/>
      <c r="M10" s="69"/>
      <c r="N10" s="69"/>
      <c r="O10" s="69"/>
      <c r="P10" s="69"/>
      <c r="Q10" s="69"/>
      <c r="R10" s="69"/>
      <c r="S10" s="69"/>
      <c r="T10" s="71"/>
      <c r="U10" s="67">
        <f t="shared" si="1"/>
        <v>29.669500009797005</v>
      </c>
    </row>
    <row r="11" spans="1:21" ht="18">
      <c r="A11" s="63">
        <v>9</v>
      </c>
      <c r="B11" s="111">
        <f>Общий!B33</f>
        <v>23</v>
      </c>
      <c r="C11" s="64" t="str">
        <f>Общий!C33</f>
        <v>Череп  Роман</v>
      </c>
      <c r="D11" s="64" t="str">
        <f>Общий!C34</f>
        <v>Евдокимов Вячеслав </v>
      </c>
      <c r="E11" s="82" t="str">
        <f>Общий!F33</f>
        <v>Саратов</v>
      </c>
      <c r="F11" s="65">
        <v>0.484027777777778</v>
      </c>
      <c r="G11" s="66">
        <v>0.844224537037037</v>
      </c>
      <c r="H11" s="77">
        <f t="shared" si="0"/>
        <v>0.36019675925925904</v>
      </c>
      <c r="I11" s="80">
        <v>11</v>
      </c>
      <c r="J11" s="68">
        <v>8</v>
      </c>
      <c r="K11" s="69"/>
      <c r="L11" s="69"/>
      <c r="M11" s="69"/>
      <c r="N11" s="69"/>
      <c r="O11" s="69"/>
      <c r="P11" s="69"/>
      <c r="Q11" s="69"/>
      <c r="R11" s="69"/>
      <c r="S11" s="69"/>
      <c r="T11" s="70"/>
      <c r="U11" s="67">
        <f t="shared" si="1"/>
        <v>21.862924845027266</v>
      </c>
    </row>
    <row r="12" spans="1:21" ht="18">
      <c r="A12" s="63">
        <v>10</v>
      </c>
      <c r="B12" s="111">
        <f>Общий!B37</f>
        <v>61</v>
      </c>
      <c r="C12" s="64" t="str">
        <f>Общий!C37</f>
        <v>Новиков Вячеслав </v>
      </c>
      <c r="D12" s="64" t="str">
        <f>Общий!C38</f>
        <v>Горбачев Максим</v>
      </c>
      <c r="E12" s="82" t="str">
        <f>Общий!F37</f>
        <v>Волгоград</v>
      </c>
      <c r="F12" s="65">
        <v>0.486805555555555</v>
      </c>
      <c r="G12" s="66">
        <v>0.9179398148148148</v>
      </c>
      <c r="H12" s="77">
        <f t="shared" si="0"/>
        <v>0.4311342592592598</v>
      </c>
      <c r="I12" s="80">
        <v>11</v>
      </c>
      <c r="J12" s="68">
        <v>9</v>
      </c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67">
        <f t="shared" si="1"/>
        <v>14.530829150963086</v>
      </c>
    </row>
    <row r="13" spans="1:21" ht="18">
      <c r="A13" s="63">
        <v>11</v>
      </c>
      <c r="B13" s="111">
        <f>Общий!B41</f>
        <v>57</v>
      </c>
      <c r="C13" s="64" t="str">
        <f>Общий!C41</f>
        <v>Малинин Алексей</v>
      </c>
      <c r="D13" s="64" t="str">
        <f>Общий!C42</f>
        <v>Щербаков Роман</v>
      </c>
      <c r="E13" s="82" t="str">
        <f>Общий!F41</f>
        <v>Саратов</v>
      </c>
      <c r="F13" s="65">
        <v>0.489583333333333</v>
      </c>
      <c r="G13" s="66">
        <v>0.9324652777777778</v>
      </c>
      <c r="H13" s="77">
        <f t="shared" si="0"/>
        <v>0.4428819444444448</v>
      </c>
      <c r="I13" s="80">
        <v>11</v>
      </c>
      <c r="J13" s="68">
        <v>10</v>
      </c>
      <c r="K13" s="69"/>
      <c r="L13" s="69"/>
      <c r="M13" s="69"/>
      <c r="N13" s="69"/>
      <c r="O13" s="69"/>
      <c r="P13" s="69"/>
      <c r="Q13" s="69"/>
      <c r="R13" s="69"/>
      <c r="S13" s="69"/>
      <c r="U13" s="67">
        <f t="shared" si="1"/>
        <v>7.595960620006494</v>
      </c>
    </row>
    <row r="14" spans="2:3" ht="15">
      <c r="B14" s="73">
        <f>Общий!B43</f>
        <v>0</v>
      </c>
      <c r="C14" s="64">
        <f>Общий!C43</f>
        <v>0</v>
      </c>
    </row>
  </sheetData>
  <sheetProtection/>
  <autoFilter ref="B2:U12"/>
  <mergeCells count="1">
    <mergeCell ref="A1:J1"/>
  </mergeCells>
  <conditionalFormatting sqref="B14:C14 B3:E13 J3:J1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O55"/>
  <sheetViews>
    <sheetView zoomScalePageLayoutView="0" workbookViewId="0" topLeftCell="A1">
      <selection activeCell="A29" sqref="A29:IV29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0.125" style="0" customWidth="1"/>
    <col min="4" max="4" width="17.75390625" style="7" customWidth="1"/>
    <col min="5" max="5" width="16.375" style="0" customWidth="1"/>
    <col min="6" max="6" width="16.875" style="0" customWidth="1"/>
    <col min="7" max="7" width="12.875" style="8" customWidth="1"/>
    <col min="10" max="10" width="10.125" style="0" hidden="1" customWidth="1"/>
  </cols>
  <sheetData>
    <row r="2" spans="1:8" ht="12.75">
      <c r="A2" s="154" t="str">
        <f>Титул!B1</f>
        <v>Министерство спорта Российской Федерации</v>
      </c>
      <c r="B2" s="154"/>
      <c r="C2" s="154"/>
      <c r="D2" s="154"/>
      <c r="E2" s="154"/>
      <c r="F2" s="154"/>
      <c r="G2" s="154"/>
      <c r="H2" s="103"/>
    </row>
    <row r="3" spans="1:7" ht="17.25" customHeight="1">
      <c r="A3" s="154" t="str">
        <f>Титул!B2</f>
        <v>Российская Автомобильная Федерация</v>
      </c>
      <c r="B3" s="154"/>
      <c r="C3" s="154"/>
      <c r="D3" s="154"/>
      <c r="E3" s="154"/>
      <c r="F3" s="154"/>
      <c r="G3" s="154"/>
    </row>
    <row r="4" spans="1:7" ht="0" customHeight="1" hidden="1">
      <c r="A4" s="156"/>
      <c r="B4" s="156"/>
      <c r="C4" s="156"/>
      <c r="D4" s="156"/>
      <c r="E4" s="156"/>
      <c r="F4" s="156"/>
      <c r="G4" s="156"/>
    </row>
    <row r="5" spans="1:7" ht="15" customHeight="1" hidden="1">
      <c r="A5" s="156"/>
      <c r="B5" s="156"/>
      <c r="C5" s="156"/>
      <c r="D5" s="156"/>
      <c r="E5" s="156"/>
      <c r="F5" s="156"/>
      <c r="G5" s="156"/>
    </row>
    <row r="6" spans="1:7" ht="12.75" hidden="1">
      <c r="A6" s="155"/>
      <c r="B6" s="155"/>
      <c r="C6" s="155"/>
      <c r="D6" s="155"/>
      <c r="E6" s="155"/>
      <c r="F6" s="155"/>
      <c r="G6" s="155"/>
    </row>
    <row r="7" spans="1:7" ht="15" customHeight="1">
      <c r="A7" s="173" t="str">
        <f>Титул!B3</f>
        <v>Саратовское Региональное Отделение РАФ</v>
      </c>
      <c r="B7" s="173"/>
      <c r="C7" s="173"/>
      <c r="D7" s="173"/>
      <c r="E7" s="173"/>
      <c r="F7" s="173"/>
      <c r="G7" s="173"/>
    </row>
    <row r="8" spans="1:7" ht="13.5" customHeight="1">
      <c r="A8" s="137"/>
      <c r="B8" s="137"/>
      <c r="C8" s="137"/>
      <c r="D8" s="137"/>
      <c r="E8" s="137"/>
      <c r="F8" s="137"/>
      <c r="G8" s="137"/>
    </row>
    <row r="9" ht="3.75" customHeight="1"/>
    <row r="10" spans="1:7" ht="18">
      <c r="A10" s="172" t="str">
        <f>Титул!B10</f>
        <v>"Бурлак трофи"</v>
      </c>
      <c r="B10" s="172"/>
      <c r="C10" s="172"/>
      <c r="D10" s="172"/>
      <c r="E10" s="172"/>
      <c r="F10" s="172"/>
      <c r="G10" s="172"/>
    </row>
    <row r="11" spans="1:7" ht="18">
      <c r="A11" s="94" t="str">
        <f>Титул!B8</f>
        <v>III Этап Кубка РАФ Поволжского региона Отборочный этап Кубка России </v>
      </c>
      <c r="B11" s="94"/>
      <c r="C11" s="94"/>
      <c r="D11" s="94"/>
      <c r="E11" s="94"/>
      <c r="F11" s="94"/>
      <c r="G11" s="94"/>
    </row>
    <row r="12" ht="6" customHeight="1"/>
    <row r="13" ht="25.5" customHeight="1"/>
    <row r="14" spans="1:7" ht="12.75">
      <c r="A14" s="43" t="str">
        <f>Титул!B11</f>
        <v>Саратовский район</v>
      </c>
      <c r="F14" s="154" t="str">
        <f>Титул!B12</f>
        <v>11-13/07/2014</v>
      </c>
      <c r="G14" s="154"/>
    </row>
    <row r="15" ht="4.5" customHeight="1"/>
    <row r="16" ht="3.75" customHeight="1"/>
    <row r="17" spans="1:7" ht="18.75" customHeight="1">
      <c r="A17" s="152" t="s">
        <v>60</v>
      </c>
      <c r="B17" s="152"/>
      <c r="C17" s="152"/>
      <c r="D17" s="152"/>
      <c r="E17" s="152"/>
      <c r="F17" s="152"/>
      <c r="G17" s="152"/>
    </row>
    <row r="18" spans="1:7" ht="24" customHeight="1">
      <c r="A18" s="1"/>
      <c r="B18" s="2"/>
      <c r="C18" s="2"/>
      <c r="D18" s="3"/>
      <c r="E18" s="95" t="s">
        <v>61</v>
      </c>
      <c r="G18" s="5" t="s">
        <v>1</v>
      </c>
    </row>
    <row r="19" spans="1:8" ht="13.5" customHeight="1" thickBot="1">
      <c r="A19" s="1"/>
      <c r="B19" s="6"/>
      <c r="C19" s="6"/>
      <c r="E19" s="9"/>
      <c r="H19" s="96" t="s">
        <v>64</v>
      </c>
    </row>
    <row r="20" spans="1:15" s="11" customFormat="1" ht="28.5" customHeight="1" thickBot="1">
      <c r="A20" s="122" t="s">
        <v>6</v>
      </c>
      <c r="B20" s="123" t="s">
        <v>2</v>
      </c>
      <c r="C20" s="171" t="s">
        <v>45</v>
      </c>
      <c r="D20" s="171"/>
      <c r="E20" s="123" t="s">
        <v>3</v>
      </c>
      <c r="F20" s="123" t="s">
        <v>62</v>
      </c>
      <c r="G20" s="124" t="s">
        <v>63</v>
      </c>
      <c r="H20"/>
      <c r="J20" s="35" t="s">
        <v>65</v>
      </c>
      <c r="O20"/>
    </row>
    <row r="21" spans="1:15" ht="28.5">
      <c r="A21" s="114">
        <v>1</v>
      </c>
      <c r="B21" s="115">
        <f>'Рабочая СУ1'!B4</f>
        <v>33</v>
      </c>
      <c r="C21" s="116" t="str">
        <f>'Рабочая СУ1'!C4</f>
        <v>Богословский  Игорь</v>
      </c>
      <c r="D21" s="116" t="str">
        <f>'Рабочая СУ1'!D4</f>
        <v>Богословский  Сергей</v>
      </c>
      <c r="E21" s="114" t="str">
        <f>'Рабочая СУ1'!E4</f>
        <v>Саратов</v>
      </c>
      <c r="F21" s="114">
        <f>'Рабочая СУ1'!J4</f>
        <v>1</v>
      </c>
      <c r="G21" s="117">
        <f>'Рабочая СУ1'!U4</f>
        <v>100</v>
      </c>
      <c r="H21" s="11"/>
      <c r="J21" s="86" t="e">
        <f>'Рабочая СУ1'!K3</f>
        <v>#REF!</v>
      </c>
      <c r="O21" s="11"/>
    </row>
    <row r="22" spans="1:10" ht="28.5">
      <c r="A22" s="118">
        <v>2</v>
      </c>
      <c r="B22" s="119">
        <f>'Рабочая СУ1'!B5</f>
        <v>12</v>
      </c>
      <c r="C22" s="120" t="str">
        <f>'Рабочая СУ1'!C5</f>
        <v>Лопушкова Ирина</v>
      </c>
      <c r="D22" s="120" t="str">
        <f>'Рабочая СУ1'!D5</f>
        <v>Гильдебрант Владислав</v>
      </c>
      <c r="E22" s="118" t="str">
        <f>'Рабочая СУ1'!E5</f>
        <v>Волгоград</v>
      </c>
      <c r="F22" s="118">
        <f>'Рабочая СУ1'!J5</f>
        <v>2</v>
      </c>
      <c r="G22" s="121">
        <f>'Рабочая СУ1'!U5</f>
        <v>82.29875513477286</v>
      </c>
      <c r="H22" s="20"/>
      <c r="J22" s="86" t="e">
        <f>J21</f>
        <v>#REF!</v>
      </c>
    </row>
    <row r="23" spans="1:14" ht="28.5">
      <c r="A23" s="118">
        <v>3</v>
      </c>
      <c r="B23" s="119">
        <f>'Рабочая СУ1'!B6</f>
        <v>18</v>
      </c>
      <c r="C23" s="120" t="str">
        <f>'Рабочая СУ1'!C6</f>
        <v>Кузьменко Анатолий</v>
      </c>
      <c r="D23" s="120" t="str">
        <f>'Рабочая СУ1'!D6</f>
        <v>Баланов Андрей</v>
      </c>
      <c r="E23" s="118" t="str">
        <f>'Рабочая СУ1'!E6</f>
        <v>Саратов</v>
      </c>
      <c r="F23" s="118">
        <f>'Рабочая СУ1'!J6</f>
        <v>3</v>
      </c>
      <c r="G23" s="121">
        <f>'Рабочая СУ1'!U6</f>
        <v>68.7161122288601</v>
      </c>
      <c r="H23" s="20"/>
      <c r="I23" s="11"/>
      <c r="J23" s="86" t="e">
        <f>'Рабочая СУ1'!K4</f>
        <v>#REF!</v>
      </c>
      <c r="L23" s="34"/>
      <c r="M23" s="34"/>
      <c r="N23" s="34"/>
    </row>
    <row r="24" spans="1:14" ht="15">
      <c r="A24" s="118">
        <v>4</v>
      </c>
      <c r="B24" s="119">
        <f>'Рабочая СУ1'!B7</f>
        <v>7</v>
      </c>
      <c r="C24" s="120" t="str">
        <f>'Рабочая СУ1'!C7</f>
        <v>Махновец Андрей</v>
      </c>
      <c r="D24" s="120" t="str">
        <f>'Рабочая СУ1'!D7</f>
        <v>Скорин Дмитрий</v>
      </c>
      <c r="E24" s="118" t="str">
        <f>'Рабочая СУ1'!E7</f>
        <v>Саратов</v>
      </c>
      <c r="F24" s="118">
        <f>'Рабочая СУ1'!J7</f>
        <v>4</v>
      </c>
      <c r="G24" s="121">
        <f>'Рабочая СУ1'!U7</f>
        <v>57.26541457548154</v>
      </c>
      <c r="H24" s="20"/>
      <c r="J24" s="86" t="e">
        <f>J23</f>
        <v>#REF!</v>
      </c>
      <c r="L24" s="34"/>
      <c r="M24" s="34"/>
      <c r="N24" s="34"/>
    </row>
    <row r="25" spans="1:14" ht="28.5">
      <c r="A25" s="118">
        <v>5</v>
      </c>
      <c r="B25" s="119">
        <f>'Рабочая СУ1'!B8</f>
        <v>5</v>
      </c>
      <c r="C25" s="120" t="str">
        <f>'Рабочая СУ1'!C8</f>
        <v>Азовский  Михаил</v>
      </c>
      <c r="D25" s="120" t="str">
        <f>'Рабочая СУ1'!D8</f>
        <v>Стручалин  Андрей</v>
      </c>
      <c r="E25" s="118" t="str">
        <f>'Рабочая СУ1'!E8</f>
        <v>Саратов</v>
      </c>
      <c r="F25" s="118">
        <f>'Рабочая СУ1'!J8</f>
        <v>5</v>
      </c>
      <c r="G25" s="121">
        <f>'Рабочая СУ1'!U8</f>
        <v>47.17714742502348</v>
      </c>
      <c r="H25" s="20"/>
      <c r="J25" s="86" t="e">
        <f>'Рабочая СУ1'!K5</f>
        <v>#REF!</v>
      </c>
      <c r="L25" s="34"/>
      <c r="M25" s="34"/>
      <c r="N25" s="34"/>
    </row>
    <row r="26" spans="1:14" ht="15">
      <c r="A26" s="118">
        <v>6</v>
      </c>
      <c r="B26" s="119">
        <f>'Рабочая СУ1'!B9</f>
        <v>60</v>
      </c>
      <c r="C26" s="120" t="str">
        <f>'Рабочая СУ1'!C9</f>
        <v>Самохин  Юрий</v>
      </c>
      <c r="D26" s="120" t="str">
        <f>'Рабочая СУ1'!D9</f>
        <v>Стрелков Денис</v>
      </c>
      <c r="E26" s="118" t="str">
        <f>'Рабочая СУ1'!E9</f>
        <v>Суровикино</v>
      </c>
      <c r="F26" s="118">
        <f>'Рабочая СУ1'!J9</f>
        <v>6</v>
      </c>
      <c r="G26" s="121">
        <f>'Рабочая СУ1'!U9</f>
        <v>38.056656765069</v>
      </c>
      <c r="H26" s="20"/>
      <c r="J26" s="86" t="e">
        <f>J25</f>
        <v>#REF!</v>
      </c>
      <c r="L26" s="34"/>
      <c r="M26" s="34"/>
      <c r="N26" s="34"/>
    </row>
    <row r="27" spans="1:14" ht="15">
      <c r="A27" s="118">
        <v>7</v>
      </c>
      <c r="B27" s="119">
        <f>'Рабочая СУ1'!B10</f>
        <v>58</v>
      </c>
      <c r="C27" s="120" t="str">
        <f>'Рабочая СУ1'!C10</f>
        <v>Алипов Александр </v>
      </c>
      <c r="D27" s="120" t="str">
        <f>'Рабочая СУ1'!D10</f>
        <v>Салин Дмитрий</v>
      </c>
      <c r="E27" s="118" t="str">
        <f>'Рабочая СУ1'!E10</f>
        <v>Пенза</v>
      </c>
      <c r="F27" s="118">
        <f>'Рабочая СУ1'!J10</f>
        <v>7</v>
      </c>
      <c r="G27" s="121">
        <f>'Рабочая СУ1'!U10</f>
        <v>29.669500009797005</v>
      </c>
      <c r="H27" s="20"/>
      <c r="J27" s="86" t="e">
        <f>'Рабочая СУ1'!K6</f>
        <v>#REF!</v>
      </c>
      <c r="L27" s="34"/>
      <c r="M27" s="34"/>
      <c r="N27" s="34"/>
    </row>
    <row r="28" spans="1:14" ht="28.5">
      <c r="A28" s="118">
        <v>8</v>
      </c>
      <c r="B28" s="119">
        <f>'Рабочая СУ1'!B11</f>
        <v>23</v>
      </c>
      <c r="C28" s="120" t="str">
        <f>'Рабочая СУ1'!C11</f>
        <v>Череп  Роман</v>
      </c>
      <c r="D28" s="120" t="str">
        <f>'Рабочая СУ1'!D11</f>
        <v>Евдокимов Вячеслав </v>
      </c>
      <c r="E28" s="118" t="str">
        <f>'Рабочая СУ1'!E11</f>
        <v>Саратов</v>
      </c>
      <c r="F28" s="118">
        <f>'Рабочая СУ1'!J11</f>
        <v>8</v>
      </c>
      <c r="G28" s="121">
        <f>'Рабочая СУ1'!U11</f>
        <v>21.862924845027266</v>
      </c>
      <c r="H28" s="20"/>
      <c r="J28" s="86" t="e">
        <f>J27</f>
        <v>#REF!</v>
      </c>
      <c r="L28" s="34"/>
      <c r="M28" s="34"/>
      <c r="N28" s="34"/>
    </row>
    <row r="29" spans="1:14" ht="28.5">
      <c r="A29" s="118">
        <v>9</v>
      </c>
      <c r="B29" s="119">
        <f>'Рабочая СУ1'!B12</f>
        <v>61</v>
      </c>
      <c r="C29" s="120" t="str">
        <f>'Рабочая СУ1'!C12</f>
        <v>Новиков Вячеслав </v>
      </c>
      <c r="D29" s="120" t="str">
        <f>'Рабочая СУ1'!D12</f>
        <v>Горбачев Максим</v>
      </c>
      <c r="E29" s="118" t="str">
        <f>'Рабочая СУ1'!E12</f>
        <v>Волгоград</v>
      </c>
      <c r="F29" s="118">
        <f>'Рабочая СУ1'!J12</f>
        <v>9</v>
      </c>
      <c r="G29" s="121">
        <f>'Рабочая СУ1'!U12</f>
        <v>14.530829150963086</v>
      </c>
      <c r="H29" s="20"/>
      <c r="J29" s="86" t="e">
        <f>'Рабочая СУ1'!K7</f>
        <v>#REF!</v>
      </c>
      <c r="L29" s="34"/>
      <c r="M29" s="34"/>
      <c r="N29" s="34"/>
    </row>
    <row r="30" spans="1:10" ht="28.5">
      <c r="A30" s="118">
        <v>10</v>
      </c>
      <c r="B30" s="119">
        <f>'Рабочая СУ1'!B13</f>
        <v>57</v>
      </c>
      <c r="C30" s="120" t="str">
        <f>'Рабочая СУ1'!C13</f>
        <v>Малинин Алексей</v>
      </c>
      <c r="D30" s="120" t="str">
        <f>'Рабочая СУ1'!D13</f>
        <v>Щербаков Роман</v>
      </c>
      <c r="E30" s="118" t="str">
        <f>'Рабочая СУ1'!E13</f>
        <v>Саратов</v>
      </c>
      <c r="F30" s="118">
        <f>'Рабочая СУ1'!J13</f>
        <v>10</v>
      </c>
      <c r="G30" s="121">
        <f>'Рабочая СУ1'!U13</f>
        <v>7.595960620006494</v>
      </c>
      <c r="H30" s="20"/>
      <c r="J30" s="86" t="e">
        <f>J29</f>
        <v>#REF!</v>
      </c>
    </row>
    <row r="31" spans="1:10" ht="15">
      <c r="A31" s="118">
        <v>11</v>
      </c>
      <c r="B31" s="119">
        <f>'Рабочая СУ1'!B3</f>
        <v>2</v>
      </c>
      <c r="C31" s="120" t="str">
        <f>'Рабочая СУ1'!C3</f>
        <v>Сайян Аркадтй</v>
      </c>
      <c r="D31" s="120" t="str">
        <f>'Рабочая СУ1'!D3</f>
        <v>Карев  Алексей</v>
      </c>
      <c r="E31" s="118" t="str">
        <f>'Рабочая СУ1'!E3</f>
        <v>Саратов</v>
      </c>
      <c r="F31" s="118">
        <f>'Рабочая СУ1'!J3</f>
        <v>0</v>
      </c>
      <c r="G31" s="121">
        <f>'Рабочая СУ1'!U3</f>
        <v>0</v>
      </c>
      <c r="H31" s="20"/>
      <c r="J31" s="86" t="e">
        <f>'Рабочая СУ1'!K8</f>
        <v>#REF!</v>
      </c>
    </row>
    <row r="32" spans="8:10" ht="15" customHeight="1">
      <c r="H32" s="20"/>
      <c r="J32" s="86" t="e">
        <f>J31</f>
        <v>#REF!</v>
      </c>
    </row>
    <row r="33" spans="2:10" ht="15" customHeight="1">
      <c r="B33" s="11"/>
      <c r="D33"/>
      <c r="G33" s="108"/>
      <c r="H33" s="20"/>
      <c r="J33" s="86" t="e">
        <f>'Рабочая СУ1'!K9</f>
        <v>#REF!</v>
      </c>
    </row>
    <row r="34" spans="4:10" ht="15" customHeight="1">
      <c r="D34"/>
      <c r="G34"/>
      <c r="J34" s="86" t="e">
        <f>#REF!</f>
        <v>#REF!</v>
      </c>
    </row>
    <row r="35" spans="1:10" ht="0.75" customHeight="1">
      <c r="A35">
        <f>'Pilot П'!A32</f>
        <v>14</v>
      </c>
      <c r="B35" t="e">
        <f>'Рабочая СУ1'!#REF!</f>
        <v>#REF!</v>
      </c>
      <c r="D35" t="e">
        <f>'Рабочая СУ1'!#REF!</f>
        <v>#REF!</v>
      </c>
      <c r="E35" t="e">
        <f>'Рабочая СУ1'!#REF!</f>
        <v>#REF!</v>
      </c>
      <c r="F35" t="e">
        <f>'Рабочая СУ1'!#REF!</f>
        <v>#REF!</v>
      </c>
      <c r="G35" t="e">
        <f>'Рабочая СУ1'!#REF!</f>
        <v>#REF!</v>
      </c>
      <c r="J35" s="86">
        <f>'Рабочая СУ1'!K18</f>
        <v>0</v>
      </c>
    </row>
    <row r="36" spans="4:10" ht="12" customHeight="1" hidden="1">
      <c r="D36" t="e">
        <f>'Рабочая СУ1'!#REF!</f>
        <v>#REF!</v>
      </c>
      <c r="G36"/>
      <c r="J36" s="86">
        <f>J35</f>
        <v>0</v>
      </c>
    </row>
    <row r="37" spans="1:10" ht="13.5" customHeight="1" hidden="1">
      <c r="A37">
        <f>'Pilot П'!A34</f>
        <v>15</v>
      </c>
      <c r="B37">
        <f>'Рабочая СУ1'!B10</f>
        <v>58</v>
      </c>
      <c r="D37" t="str">
        <f>'Рабочая СУ1'!C10</f>
        <v>Алипов Александр </v>
      </c>
      <c r="E37" t="str">
        <f>'Рабочая СУ1'!E10</f>
        <v>Пенза</v>
      </c>
      <c r="F37">
        <f>'Рабочая СУ1'!J10</f>
        <v>7</v>
      </c>
      <c r="G37">
        <f>'Рабочая СУ1'!U10</f>
        <v>29.669500009797005</v>
      </c>
      <c r="J37" s="86">
        <f>'Рабочая СУ1'!K20</f>
        <v>0</v>
      </c>
    </row>
    <row r="38" spans="4:10" ht="13.5" customHeight="1" hidden="1">
      <c r="D38" t="str">
        <f>'Рабочая СУ1'!D10</f>
        <v>Салин Дмитрий</v>
      </c>
      <c r="G38"/>
      <c r="J38" s="86">
        <f>J37</f>
        <v>0</v>
      </c>
    </row>
    <row r="39" spans="4:7" ht="14.25" customHeight="1">
      <c r="D39"/>
      <c r="G39"/>
    </row>
    <row r="40" spans="1:7" ht="13.5" customHeight="1">
      <c r="A40" s="55"/>
      <c r="B40" s="55"/>
      <c r="C40" s="55"/>
      <c r="D40" s="55"/>
      <c r="E40" s="55"/>
      <c r="F40" s="55"/>
      <c r="G40" s="55"/>
    </row>
    <row r="41" spans="1:7" ht="12.75" customHeight="1">
      <c r="A41" s="170" t="str">
        <f>Титул!B17</f>
        <v>Главный судья соревнований</v>
      </c>
      <c r="B41" s="170"/>
      <c r="C41" s="170"/>
      <c r="D41" s="170"/>
      <c r="E41" s="55"/>
      <c r="F41" s="55" t="str">
        <f>Титул!B18</f>
        <v>Чернышов В. (Саратов) Лиц.2К, Л. 141953 </v>
      </c>
      <c r="G41" s="55"/>
    </row>
    <row r="42" spans="1:7" ht="12.75" customHeight="1">
      <c r="A42" s="55" t="str">
        <f>Титул!B19</f>
        <v>Главный секретарь</v>
      </c>
      <c r="B42" s="55"/>
      <c r="C42" s="55"/>
      <c r="D42" s="55"/>
      <c r="E42" s="55"/>
      <c r="F42" s="55" t="str">
        <f>Титул!B20</f>
        <v>Добронравова Т. (Саратов) Лиц.Л. 141964</v>
      </c>
      <c r="G42" s="55"/>
    </row>
    <row r="43" spans="1:7" ht="12.75" customHeight="1">
      <c r="A43" s="55" t="str">
        <f>Титул!B21</f>
        <v>Председатель КСК</v>
      </c>
      <c r="B43" s="55"/>
      <c r="C43" s="55"/>
      <c r="D43" s="55"/>
      <c r="E43" s="55"/>
      <c r="F43" s="55" t="str">
        <f>Титул!B22</f>
        <v>Борисова Т. (Саратов) Лиц.ВК, Л. 141952</v>
      </c>
      <c r="G43" s="55"/>
    </row>
    <row r="44" spans="1:7" ht="13.5" customHeight="1">
      <c r="A44" s="170" t="str">
        <f>Титул!B23</f>
        <v>Спортивный комисcар</v>
      </c>
      <c r="B44" s="170"/>
      <c r="C44" s="170"/>
      <c r="D44" s="170"/>
      <c r="E44" s="55"/>
      <c r="F44" s="55" t="str">
        <f>Титул!B24</f>
        <v>Вдовиченко А. (Саратов) Лиц.ВК, Л. 141951</v>
      </c>
      <c r="G44" s="55"/>
    </row>
    <row r="45" spans="1:7" ht="12" customHeight="1">
      <c r="A45" s="55" t="str">
        <f>Титул!B25</f>
        <v>Спортивный комиcсар</v>
      </c>
      <c r="B45" s="55"/>
      <c r="C45" s="55"/>
      <c r="D45" s="55"/>
      <c r="E45" s="55"/>
      <c r="F45" s="55" t="str">
        <f>Титул!B26</f>
        <v>Ермалаев А. (Саратов) Лиц.Л. 141961</v>
      </c>
      <c r="G45" s="55"/>
    </row>
    <row r="46" spans="1:7" ht="14.25" customHeight="1">
      <c r="A46" s="55"/>
      <c r="B46" s="55"/>
      <c r="C46" s="55"/>
      <c r="D46" s="55"/>
      <c r="E46" s="55"/>
      <c r="F46" s="55"/>
      <c r="G46" s="55"/>
    </row>
    <row r="47" spans="1:7" ht="12.75" customHeight="1">
      <c r="A47" s="55"/>
      <c r="B47" s="55"/>
      <c r="C47" s="55"/>
      <c r="D47" s="55"/>
      <c r="E47" s="55"/>
      <c r="F47" s="55"/>
      <c r="G47" s="55"/>
    </row>
    <row r="48" spans="1:7" ht="12.75" customHeight="1">
      <c r="A48" s="55"/>
      <c r="B48" s="55"/>
      <c r="C48" s="55"/>
      <c r="D48" s="55"/>
      <c r="E48" s="55"/>
      <c r="F48" s="55"/>
      <c r="G48" s="55"/>
    </row>
    <row r="49" spans="1:7" ht="12.75">
      <c r="A49" s="16"/>
      <c r="B49" s="7"/>
      <c r="C49" s="7"/>
      <c r="E49" s="7"/>
      <c r="F49" s="7"/>
      <c r="G49" s="30"/>
    </row>
    <row r="50" spans="2:7" ht="12.75">
      <c r="B50" s="7"/>
      <c r="C50" s="7"/>
      <c r="E50" s="7"/>
      <c r="F50" s="7"/>
      <c r="G50" s="22"/>
    </row>
    <row r="51" spans="2:7" ht="12.75">
      <c r="B51" s="7"/>
      <c r="C51" s="7"/>
      <c r="E51" s="7"/>
      <c r="F51" s="7"/>
      <c r="G51" s="6"/>
    </row>
    <row r="52" spans="2:7" ht="12.75">
      <c r="B52" s="7"/>
      <c r="C52" s="7"/>
      <c r="E52" s="7"/>
      <c r="F52" s="7"/>
      <c r="G52" s="6"/>
    </row>
    <row r="53" spans="2:7" ht="12.75">
      <c r="B53" s="7"/>
      <c r="C53" s="7"/>
      <c r="E53" s="7"/>
      <c r="F53" s="7"/>
      <c r="G53"/>
    </row>
    <row r="54" spans="2:7" ht="12.75">
      <c r="B54" s="7"/>
      <c r="C54" s="7"/>
      <c r="E54" s="7"/>
      <c r="F54" s="7"/>
      <c r="G54"/>
    </row>
    <row r="55" spans="2:7" ht="12.75">
      <c r="B55" s="7"/>
      <c r="C55" s="7"/>
      <c r="E55" s="7"/>
      <c r="F55" s="7"/>
      <c r="G55" s="6"/>
    </row>
  </sheetData>
  <sheetProtection/>
  <mergeCells count="13">
    <mergeCell ref="A8:G8"/>
    <mergeCell ref="A10:G10"/>
    <mergeCell ref="F14:G14"/>
    <mergeCell ref="A6:G6"/>
    <mergeCell ref="A7:G7"/>
    <mergeCell ref="A2:G2"/>
    <mergeCell ref="A3:G3"/>
    <mergeCell ref="A4:G4"/>
    <mergeCell ref="A5:G5"/>
    <mergeCell ref="A17:G17"/>
    <mergeCell ref="A41:D41"/>
    <mergeCell ref="A44:D44"/>
    <mergeCell ref="C20:D20"/>
  </mergeCells>
  <printOptions horizontalCentered="1"/>
  <pageMargins left="0.6" right="0.1968503937007874" top="0.2" bottom="0" header="0.5118110236220472" footer="0.5118110236220472"/>
  <pageSetup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5"/>
  <sheetViews>
    <sheetView zoomScale="115" zoomScaleNormal="115" zoomScalePageLayoutView="0" workbookViewId="0" topLeftCell="A1">
      <selection activeCell="B13" sqref="B13"/>
    </sheetView>
  </sheetViews>
  <sheetFormatPr defaultColWidth="9.00390625" defaultRowHeight="12.75" outlineLevelCol="1"/>
  <cols>
    <col min="1" max="1" width="3.625" style="56" customWidth="1"/>
    <col min="2" max="2" width="8.875" style="56" customWidth="1"/>
    <col min="3" max="3" width="20.625" style="56" customWidth="1"/>
    <col min="4" max="4" width="20.25390625" style="56" customWidth="1"/>
    <col min="5" max="5" width="13.75390625" style="56" customWidth="1"/>
    <col min="6" max="6" width="12.25390625" style="56" customWidth="1"/>
    <col min="7" max="7" width="9.375" style="56" bestFit="1" customWidth="1"/>
    <col min="8" max="8" width="10.00390625" style="56" customWidth="1"/>
    <col min="9" max="10" width="8.875" style="56" customWidth="1"/>
    <col min="11" max="11" width="10.25390625" style="56" bestFit="1" customWidth="1"/>
    <col min="12" max="12" width="4.00390625" style="56" hidden="1" customWidth="1" outlineLevel="1"/>
    <col min="13" max="13" width="3.875" style="56" hidden="1" customWidth="1" outlineLevel="1"/>
    <col min="14" max="14" width="3.125" style="56" hidden="1" customWidth="1" outlineLevel="1"/>
    <col min="15" max="15" width="2.25390625" style="56" hidden="1" customWidth="1" outlineLevel="1"/>
    <col min="16" max="16" width="2.625" style="56" hidden="1" customWidth="1" outlineLevel="1"/>
    <col min="17" max="17" width="4.125" style="56" hidden="1" customWidth="1" outlineLevel="1"/>
    <col min="18" max="18" width="4.625" style="56" hidden="1" customWidth="1" outlineLevel="1"/>
    <col min="19" max="19" width="4.00390625" style="56" hidden="1" customWidth="1" outlineLevel="1"/>
    <col min="20" max="20" width="6.125" style="56" hidden="1" customWidth="1" outlineLevel="1"/>
    <col min="21" max="21" width="4.00390625" style="56" hidden="1" customWidth="1" outlineLevel="1"/>
    <col min="22" max="22" width="6.125" style="56" hidden="1" customWidth="1" outlineLevel="1"/>
    <col min="23" max="23" width="4.00390625" style="56" hidden="1" customWidth="1" outlineLevel="1"/>
    <col min="24" max="24" width="6.125" style="56" hidden="1" customWidth="1" outlineLevel="1"/>
    <col min="25" max="25" width="4.00390625" style="56" hidden="1" customWidth="1" outlineLevel="1"/>
    <col min="26" max="26" width="4.875" style="56" hidden="1" customWidth="1" outlineLevel="1"/>
    <col min="27" max="27" width="4.375" style="56" hidden="1" customWidth="1" outlineLevel="1"/>
    <col min="28" max="28" width="6.00390625" style="56" hidden="1" customWidth="1" outlineLevel="1"/>
    <col min="29" max="29" width="6.125" style="56" hidden="1" customWidth="1" outlineLevel="1"/>
    <col min="30" max="46" width="8.875" style="56" hidden="1" customWidth="1" outlineLevel="1"/>
    <col min="47" max="47" width="4.75390625" style="56" hidden="1" customWidth="1" outlineLevel="1"/>
    <col min="48" max="48" width="8.875" style="56" hidden="1" customWidth="1" collapsed="1"/>
    <col min="49" max="52" width="8.875" style="56" hidden="1" customWidth="1"/>
    <col min="53" max="53" width="8.125" style="56" customWidth="1"/>
    <col min="54" max="54" width="17.875" style="56" customWidth="1"/>
    <col min="55" max="16384" width="8.875" style="56" customWidth="1"/>
  </cols>
  <sheetData>
    <row r="1" spans="1:52" ht="28.5" thickBot="1">
      <c r="A1" s="168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</row>
    <row r="2" spans="1:60" ht="32.25" thickBot="1">
      <c r="A2" s="57"/>
      <c r="B2" s="58" t="s">
        <v>48</v>
      </c>
      <c r="C2" s="58" t="s">
        <v>54</v>
      </c>
      <c r="D2" s="58" t="s">
        <v>55</v>
      </c>
      <c r="E2" s="58" t="s">
        <v>3</v>
      </c>
      <c r="F2" s="59" t="s">
        <v>49</v>
      </c>
      <c r="G2" s="59" t="s">
        <v>50</v>
      </c>
      <c r="H2" s="76" t="s">
        <v>51</v>
      </c>
      <c r="I2" s="76" t="s">
        <v>52</v>
      </c>
      <c r="J2" s="60" t="s">
        <v>39</v>
      </c>
      <c r="K2" s="84" t="s">
        <v>65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2" t="s">
        <v>53</v>
      </c>
      <c r="BB2" s="59" t="s">
        <v>25</v>
      </c>
      <c r="BC2" s="74" t="s">
        <v>58</v>
      </c>
      <c r="BD2" s="74"/>
      <c r="BE2" s="74"/>
      <c r="BF2" s="74"/>
      <c r="BG2" s="74"/>
      <c r="BH2" s="75"/>
    </row>
    <row r="3" spans="1:60" ht="26.25" customHeight="1">
      <c r="A3" s="63">
        <v>1</v>
      </c>
      <c r="B3" s="111">
        <f>Общий!B21</f>
        <v>2</v>
      </c>
      <c r="C3" s="64" t="str">
        <f>Общий!C21</f>
        <v>Сайян Аркадтй</v>
      </c>
      <c r="D3" s="64" t="str">
        <f>Общий!C22</f>
        <v>Карев  Алексей</v>
      </c>
      <c r="E3" s="82" t="str">
        <f>Общий!F27</f>
        <v>Саратов</v>
      </c>
      <c r="F3" s="65"/>
      <c r="G3" s="66"/>
      <c r="H3" s="77">
        <f aca="true" t="shared" si="0" ref="H3:H13">G3-F3</f>
        <v>0</v>
      </c>
      <c r="I3" s="80"/>
      <c r="J3" s="68"/>
      <c r="K3" s="85" t="e">
        <f>Общий!K27</f>
        <v>#REF!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1">
        <f aca="true" t="shared" si="1" ref="BA3:BA10">SUM(L3:AZ3)</f>
        <v>0</v>
      </c>
      <c r="BB3" s="67">
        <f>100-(100-1)/(SQRT(11)-1)*(SQRT(J3)-1)</f>
        <v>142.73458542451846</v>
      </c>
      <c r="BC3" s="74" t="s">
        <v>67</v>
      </c>
      <c r="BD3" s="74"/>
      <c r="BE3" s="74"/>
      <c r="BF3" s="74"/>
      <c r="BG3" s="74"/>
      <c r="BH3" s="75"/>
    </row>
    <row r="4" spans="1:54" ht="18">
      <c r="A4" s="63">
        <v>2</v>
      </c>
      <c r="B4" s="111">
        <f>Общий!B41</f>
        <v>57</v>
      </c>
      <c r="C4" s="64" t="str">
        <f>Общий!C41</f>
        <v>Малинин Алексей</v>
      </c>
      <c r="D4" s="64" t="str">
        <f>Общий!C42</f>
        <v>Щербаков Роман</v>
      </c>
      <c r="E4" s="82">
        <f>Общий!F47</f>
        <v>0</v>
      </c>
      <c r="F4" s="65"/>
      <c r="G4" s="66"/>
      <c r="H4" s="77">
        <f t="shared" si="0"/>
        <v>0</v>
      </c>
      <c r="I4" s="80"/>
      <c r="J4" s="68"/>
      <c r="K4" s="85" t="e">
        <f>Общий!K28</f>
        <v>#REF!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1">
        <f t="shared" si="1"/>
        <v>0</v>
      </c>
      <c r="BB4" s="67">
        <f aca="true" t="shared" si="2" ref="BB4:BB10">100-(100-1)/(SQRT(11)-1)*(SQRT(J4)-1)</f>
        <v>142.73458542451846</v>
      </c>
    </row>
    <row r="5" spans="1:54" ht="30">
      <c r="A5" s="63">
        <v>3</v>
      </c>
      <c r="B5" s="111">
        <f>Общий!B23</f>
        <v>33</v>
      </c>
      <c r="C5" s="64" t="str">
        <f>Общий!C23</f>
        <v>Богословский  Игорь</v>
      </c>
      <c r="D5" s="64" t="str">
        <f>Общий!C24</f>
        <v>Богословский  Сергей</v>
      </c>
      <c r="E5" s="82" t="str">
        <f>Общий!F29</f>
        <v>Саратов</v>
      </c>
      <c r="F5" s="65">
        <v>0.5006944444444444</v>
      </c>
      <c r="G5" s="66">
        <v>0.5372222222222222</v>
      </c>
      <c r="H5" s="77">
        <f t="shared" si="0"/>
        <v>0.036527777777777715</v>
      </c>
      <c r="I5" s="80">
        <v>13</v>
      </c>
      <c r="J5" s="68">
        <v>1</v>
      </c>
      <c r="K5" s="85" t="e">
        <f>Общий!K30</f>
        <v>#REF!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1">
        <f t="shared" si="1"/>
        <v>0</v>
      </c>
      <c r="BB5" s="67">
        <f t="shared" si="2"/>
        <v>100</v>
      </c>
    </row>
    <row r="6" spans="1:54" ht="18">
      <c r="A6" s="63">
        <v>4</v>
      </c>
      <c r="B6" s="111">
        <f>Общий!B29</f>
        <v>18</v>
      </c>
      <c r="C6" s="64" t="str">
        <f>Общий!C29</f>
        <v>Кузьменко Анатолий</v>
      </c>
      <c r="D6" s="64" t="str">
        <f>Общий!C30</f>
        <v>Баланов Андрей</v>
      </c>
      <c r="E6" s="82" t="str">
        <f>Общий!F35</f>
        <v>Волгоград</v>
      </c>
      <c r="F6" s="65">
        <v>0.4979166666666666</v>
      </c>
      <c r="G6" s="66">
        <v>0.5585648148148148</v>
      </c>
      <c r="H6" s="77">
        <f t="shared" si="0"/>
        <v>0.06064814814814817</v>
      </c>
      <c r="I6" s="80">
        <v>13</v>
      </c>
      <c r="J6" s="68">
        <v>2</v>
      </c>
      <c r="K6" s="85" t="e">
        <f>Общий!K31</f>
        <v>#REF!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1">
        <f t="shared" si="1"/>
        <v>0</v>
      </c>
      <c r="BB6" s="67">
        <f t="shared" si="2"/>
        <v>82.29875513477286</v>
      </c>
    </row>
    <row r="7" spans="1:54" ht="18">
      <c r="A7" s="63">
        <v>5</v>
      </c>
      <c r="B7" s="111">
        <f>Общий!B27</f>
        <v>5</v>
      </c>
      <c r="C7" s="64" t="str">
        <f>Общий!C27</f>
        <v>Азовский  Михаил</v>
      </c>
      <c r="D7" s="64" t="str">
        <f>Общий!C28</f>
        <v>Стручалин  Андрей</v>
      </c>
      <c r="E7" s="82" t="str">
        <f>Общий!F33</f>
        <v>Саратов</v>
      </c>
      <c r="F7" s="65">
        <v>0.49513888888888885</v>
      </c>
      <c r="G7" s="66">
        <v>0.5589467592592593</v>
      </c>
      <c r="H7" s="77">
        <f t="shared" si="0"/>
        <v>0.06380787037037045</v>
      </c>
      <c r="I7" s="80">
        <v>13</v>
      </c>
      <c r="J7" s="68">
        <v>3</v>
      </c>
      <c r="K7" s="85" t="e">
        <f>Общий!K32</f>
        <v>#REF!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1">
        <f t="shared" si="1"/>
        <v>0</v>
      </c>
      <c r="BB7" s="67">
        <f t="shared" si="2"/>
        <v>68.7161122288601</v>
      </c>
    </row>
    <row r="8" spans="1:54" ht="30">
      <c r="A8" s="63">
        <v>6</v>
      </c>
      <c r="B8" s="111">
        <f>Общий!B35</f>
        <v>12</v>
      </c>
      <c r="C8" s="64" t="str">
        <f>Общий!C35</f>
        <v>Лопушкова Ирина</v>
      </c>
      <c r="D8" s="64" t="str">
        <f>Общий!C36</f>
        <v>Гильдебрант Владислав</v>
      </c>
      <c r="E8" s="82" t="str">
        <f>Общий!F41</f>
        <v>Саратов</v>
      </c>
      <c r="F8" s="65">
        <v>0.4993055555555555</v>
      </c>
      <c r="G8" s="66">
        <v>0.5663773148148148</v>
      </c>
      <c r="H8" s="77">
        <f t="shared" si="0"/>
        <v>0.06707175925925929</v>
      </c>
      <c r="I8" s="80">
        <v>13</v>
      </c>
      <c r="J8" s="68">
        <v>4</v>
      </c>
      <c r="K8" s="85" t="e">
        <f>Общий!K33</f>
        <v>#REF!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>
        <f t="shared" si="1"/>
        <v>0</v>
      </c>
      <c r="BB8" s="67">
        <f t="shared" si="2"/>
        <v>57.26541457548154</v>
      </c>
    </row>
    <row r="9" spans="1:54" ht="15" customHeight="1">
      <c r="A9" s="63">
        <v>7</v>
      </c>
      <c r="B9" s="111">
        <f>Общий!B25</f>
        <v>7</v>
      </c>
      <c r="C9" s="64" t="str">
        <f>Общий!C25</f>
        <v>Махновец Андрей</v>
      </c>
      <c r="D9" s="64" t="str">
        <f>Общий!C26</f>
        <v>Скорин Дмитрий</v>
      </c>
      <c r="E9" s="82" t="str">
        <f>Общий!F31</f>
        <v>Суровикино</v>
      </c>
      <c r="F9" s="65">
        <v>0.49652777777777773</v>
      </c>
      <c r="G9" s="66">
        <v>0.5689351851851852</v>
      </c>
      <c r="H9" s="77">
        <f t="shared" si="0"/>
        <v>0.07240740740740742</v>
      </c>
      <c r="I9" s="80">
        <v>13</v>
      </c>
      <c r="J9" s="68">
        <v>5</v>
      </c>
      <c r="K9" s="85" t="e">
        <f>Общий!K34</f>
        <v>#REF!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>
        <f t="shared" si="1"/>
        <v>0</v>
      </c>
      <c r="BB9" s="67">
        <f t="shared" si="2"/>
        <v>47.17714742502348</v>
      </c>
    </row>
    <row r="10" spans="1:54" ht="15" customHeight="1">
      <c r="A10" s="63">
        <v>8</v>
      </c>
      <c r="B10" s="111">
        <f>Общий!B31</f>
        <v>60</v>
      </c>
      <c r="C10" s="64" t="str">
        <f>Общий!C31</f>
        <v>Самохин  Юрий</v>
      </c>
      <c r="D10" s="64" t="str">
        <f>Общий!C32</f>
        <v>Стрелков Денис</v>
      </c>
      <c r="E10" s="82" t="str">
        <f>Общий!F37</f>
        <v>Волгоград</v>
      </c>
      <c r="F10" s="65">
        <v>0.49375</v>
      </c>
      <c r="G10" s="66">
        <v>0.5663541666666666</v>
      </c>
      <c r="H10" s="77">
        <f t="shared" si="0"/>
        <v>0.07260416666666658</v>
      </c>
      <c r="I10" s="80">
        <v>13</v>
      </c>
      <c r="J10" s="68">
        <v>6</v>
      </c>
      <c r="K10" s="85" t="e">
        <f>Общий!K35</f>
        <v>#REF!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91">
        <f t="shared" si="1"/>
        <v>0</v>
      </c>
      <c r="BB10" s="67">
        <f t="shared" si="2"/>
        <v>38.056656765069</v>
      </c>
    </row>
    <row r="11" spans="1:54" ht="18">
      <c r="A11" s="63">
        <v>9</v>
      </c>
      <c r="B11" s="111">
        <f>Общий!B33</f>
        <v>23</v>
      </c>
      <c r="C11" s="64" t="str">
        <f>Общий!C33</f>
        <v>Череп  Роман</v>
      </c>
      <c r="D11" s="64" t="str">
        <f>Общий!C34</f>
        <v>Евдокимов Вячеслав </v>
      </c>
      <c r="E11" s="82" t="str">
        <f>Общий!F39</f>
        <v>Пенза</v>
      </c>
      <c r="F11" s="65">
        <v>0.4909722222222222</v>
      </c>
      <c r="G11" s="66">
        <v>0.583287037037037</v>
      </c>
      <c r="H11" s="77">
        <f t="shared" si="0"/>
        <v>0.0923148148148148</v>
      </c>
      <c r="I11" s="80">
        <v>13</v>
      </c>
      <c r="J11" s="68">
        <v>7</v>
      </c>
      <c r="K11" s="85" t="e">
        <f>Общий!K36</f>
        <v>#REF!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91">
        <f>SUM(L11:AZ11)</f>
        <v>0</v>
      </c>
      <c r="BB11" s="67">
        <f>100-(100-1)/(SQRT(11)-1)*(SQRT(J11)-1)</f>
        <v>29.669500009797005</v>
      </c>
    </row>
    <row r="12" spans="1:54" ht="18">
      <c r="A12" s="63">
        <v>10</v>
      </c>
      <c r="B12" s="111">
        <f>Общий!B37</f>
        <v>61</v>
      </c>
      <c r="C12" s="64" t="str">
        <f>Общий!C37</f>
        <v>Новиков Вячеслав </v>
      </c>
      <c r="D12" s="64" t="str">
        <f>Общий!C38</f>
        <v>Горбачев Максим</v>
      </c>
      <c r="E12" s="82">
        <f>Общий!F43</f>
        <v>0</v>
      </c>
      <c r="F12" s="65">
        <v>0.4895833333333333</v>
      </c>
      <c r="G12" s="66">
        <v>0.6135532407407408</v>
      </c>
      <c r="H12" s="77">
        <f t="shared" si="0"/>
        <v>0.12396990740740749</v>
      </c>
      <c r="I12" s="113" t="s">
        <v>85</v>
      </c>
      <c r="J12" s="68">
        <v>0</v>
      </c>
      <c r="K12" s="85" t="e">
        <f>Общий!K37</f>
        <v>#REF!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91">
        <f>SUM(L12:AZ12)</f>
        <v>0</v>
      </c>
      <c r="BB12" s="67">
        <f>100-(100-1)/(SQRT(11)-1)*(SQRT(J12)-1)</f>
        <v>142.73458542451846</v>
      </c>
    </row>
    <row r="13" spans="1:54" ht="18">
      <c r="A13" s="63">
        <v>11</v>
      </c>
      <c r="B13" s="111">
        <f>Общий!B39</f>
        <v>58</v>
      </c>
      <c r="C13" s="64" t="str">
        <f>Общий!C39</f>
        <v>Алипов Александр </v>
      </c>
      <c r="D13" s="64" t="str">
        <f>Общий!C40</f>
        <v>Салин Дмитрий</v>
      </c>
      <c r="E13" s="82">
        <f>Общий!F45</f>
        <v>0</v>
      </c>
      <c r="F13" s="65">
        <v>0.4923611111111111</v>
      </c>
      <c r="G13" s="66">
        <v>0.6175231481481481</v>
      </c>
      <c r="H13" s="77">
        <f t="shared" si="0"/>
        <v>0.12516203703703704</v>
      </c>
      <c r="I13" s="113" t="s">
        <v>85</v>
      </c>
      <c r="J13" s="68">
        <v>0</v>
      </c>
      <c r="K13" s="85" t="e">
        <f>Общий!K38</f>
        <v>#REF!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91">
        <f>SUM(L13:AZ13)</f>
        <v>0</v>
      </c>
      <c r="BB13" s="67">
        <f>100-(100-1)/(SQRT(11)-1)*(SQRT(J13)-1)</f>
        <v>142.73458542451846</v>
      </c>
    </row>
    <row r="14" spans="2:54" ht="15">
      <c r="B14" s="111">
        <f>Общий!B44</f>
        <v>0</v>
      </c>
      <c r="C14" s="64">
        <f>Общий!C44</f>
        <v>0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91"/>
      <c r="BB14" s="67"/>
    </row>
    <row r="15" spans="12:54" ht="15"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91"/>
      <c r="BB15" s="67"/>
    </row>
  </sheetData>
  <sheetProtection/>
  <mergeCells count="1">
    <mergeCell ref="A1:J1"/>
  </mergeCells>
  <conditionalFormatting sqref="D3:E13 B3:C14 J3:J1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M55"/>
  <sheetViews>
    <sheetView zoomScalePageLayoutView="0" workbookViewId="0" topLeftCell="A7">
      <selection activeCell="A27" sqref="A27:IV27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16.75390625" style="0" customWidth="1"/>
    <col min="4" max="4" width="23.00390625" style="7" customWidth="1"/>
    <col min="5" max="5" width="16.375" style="0" customWidth="1"/>
    <col min="6" max="6" width="16.875" style="0" customWidth="1"/>
    <col min="7" max="7" width="11.125" style="8" customWidth="1"/>
    <col min="10" max="10" width="9.875" style="0" bestFit="1" customWidth="1"/>
  </cols>
  <sheetData>
    <row r="2" spans="1:7" ht="12.75">
      <c r="A2" s="154" t="str">
        <f>Титул!B1</f>
        <v>Министерство спорта Российской Федерации</v>
      </c>
      <c r="B2" s="154"/>
      <c r="C2" s="154"/>
      <c r="D2" s="154"/>
      <c r="E2" s="154"/>
      <c r="F2" s="154"/>
      <c r="G2" s="154"/>
    </row>
    <row r="3" spans="1:7" ht="14.25" customHeight="1">
      <c r="A3" s="154" t="str">
        <f>Титул!B2</f>
        <v>Российская Автомобильная Федерация</v>
      </c>
      <c r="B3" s="154"/>
      <c r="C3" s="154"/>
      <c r="D3" s="154"/>
      <c r="E3" s="154"/>
      <c r="F3" s="154"/>
      <c r="G3" s="154"/>
    </row>
    <row r="4" spans="1:7" ht="14.25" customHeight="1">
      <c r="A4" s="156" t="str">
        <f>Титул!B3</f>
        <v>Саратовское Региональное Отделение РАФ</v>
      </c>
      <c r="B4" s="156"/>
      <c r="C4" s="156"/>
      <c r="D4" s="156"/>
      <c r="E4" s="156"/>
      <c r="F4" s="156"/>
      <c r="G4" s="156"/>
    </row>
    <row r="5" spans="1:7" ht="11.25" customHeight="1">
      <c r="A5" s="156"/>
      <c r="B5" s="156"/>
      <c r="C5" s="156"/>
      <c r="D5" s="156"/>
      <c r="E5" s="156"/>
      <c r="F5" s="156"/>
      <c r="G5" s="156"/>
    </row>
    <row r="6" spans="1:7" ht="8.25" customHeight="1">
      <c r="A6" s="155"/>
      <c r="B6" s="155"/>
      <c r="C6" s="155"/>
      <c r="D6" s="155"/>
      <c r="E6" s="155"/>
      <c r="F6" s="155"/>
      <c r="G6" s="155"/>
    </row>
    <row r="7" spans="1:7" ht="4.5" customHeight="1">
      <c r="A7" s="157"/>
      <c r="B7" s="157"/>
      <c r="C7" s="157"/>
      <c r="D7" s="157"/>
      <c r="E7" s="157"/>
      <c r="F7" s="157"/>
      <c r="G7" s="157"/>
    </row>
    <row r="8" spans="1:7" ht="2.25" customHeight="1">
      <c r="A8" s="137"/>
      <c r="B8" s="137"/>
      <c r="C8" s="137"/>
      <c r="D8" s="137"/>
      <c r="E8" s="137"/>
      <c r="F8" s="137"/>
      <c r="G8" s="137"/>
    </row>
    <row r="9" ht="3.75" customHeight="1"/>
    <row r="10" spans="1:7" ht="18">
      <c r="A10" s="172" t="str">
        <f>Титул!B10</f>
        <v>"Бурлак трофи"</v>
      </c>
      <c r="B10" s="172"/>
      <c r="C10" s="172"/>
      <c r="D10" s="172"/>
      <c r="E10" s="172"/>
      <c r="F10" s="172"/>
      <c r="G10" s="172"/>
    </row>
    <row r="11" spans="1:7" ht="15">
      <c r="A11" s="166" t="str">
        <f>Титул!B8</f>
        <v>III Этап Кубка РАФ Поволжского региона Отборочный этап Кубка России </v>
      </c>
      <c r="B11" s="166"/>
      <c r="C11" s="166"/>
      <c r="D11" s="166"/>
      <c r="E11" s="166"/>
      <c r="F11" s="166"/>
      <c r="G11" s="166"/>
    </row>
    <row r="12" ht="6" customHeight="1"/>
    <row r="13" ht="6" customHeight="1"/>
    <row r="14" spans="1:7" ht="12.75">
      <c r="A14" s="43" t="str">
        <f>Титул!B11</f>
        <v>Саратовский район</v>
      </c>
      <c r="F14" s="178" t="str">
        <f>Титул!B12</f>
        <v>11-13/07/2014</v>
      </c>
      <c r="G14" s="178"/>
    </row>
    <row r="15" ht="4.5" customHeight="1"/>
    <row r="16" ht="3.75" customHeight="1"/>
    <row r="17" spans="1:7" ht="18.75" customHeight="1">
      <c r="A17" s="152" t="s">
        <v>60</v>
      </c>
      <c r="B17" s="152"/>
      <c r="C17" s="152"/>
      <c r="D17" s="152"/>
      <c r="E17" s="152"/>
      <c r="F17" s="152"/>
      <c r="G17" s="152"/>
    </row>
    <row r="18" spans="1:8" ht="31.5" customHeight="1">
      <c r="A18" s="1"/>
      <c r="B18" s="2"/>
      <c r="C18" s="2"/>
      <c r="D18" s="3"/>
      <c r="E18" s="95" t="s">
        <v>69</v>
      </c>
      <c r="G18" s="5" t="s">
        <v>1</v>
      </c>
      <c r="H18" s="95" t="s">
        <v>64</v>
      </c>
    </row>
    <row r="19" spans="1:5" ht="13.5" customHeight="1" thickBot="1">
      <c r="A19" s="1"/>
      <c r="B19" s="6"/>
      <c r="C19" s="6"/>
      <c r="E19" s="9"/>
    </row>
    <row r="20" spans="1:13" s="11" customFormat="1" ht="28.5" customHeight="1">
      <c r="A20" s="27" t="s">
        <v>6</v>
      </c>
      <c r="B20" s="28" t="s">
        <v>2</v>
      </c>
      <c r="C20" s="176" t="s">
        <v>45</v>
      </c>
      <c r="D20" s="177"/>
      <c r="E20" s="25" t="s">
        <v>3</v>
      </c>
      <c r="F20" s="25" t="s">
        <v>62</v>
      </c>
      <c r="G20" s="28" t="s">
        <v>63</v>
      </c>
      <c r="J20" s="35" t="s">
        <v>65</v>
      </c>
      <c r="K20" s="89"/>
      <c r="L20" s="89" t="s">
        <v>68</v>
      </c>
      <c r="M20" s="89"/>
    </row>
    <row r="21" spans="1:10" ht="25.5">
      <c r="A21" s="128">
        <v>1</v>
      </c>
      <c r="B21" s="129">
        <f>'Рабочая СУ2'!B5</f>
        <v>33</v>
      </c>
      <c r="C21" s="109" t="str">
        <f>'Рабочая СУ2'!C5</f>
        <v>Богословский  Игорь</v>
      </c>
      <c r="D21" s="109" t="str">
        <f>'Рабочая СУ2'!D5</f>
        <v>Богословский  Сергей</v>
      </c>
      <c r="E21" s="128" t="str">
        <f>'Рабочая СУ2'!E5</f>
        <v>Саратов</v>
      </c>
      <c r="F21" s="127">
        <f>'Рабочая СУ2'!J5</f>
        <v>1</v>
      </c>
      <c r="G21" s="112">
        <f>'Рабочая СУ2'!BB5</f>
        <v>100</v>
      </c>
      <c r="H21" s="20"/>
      <c r="J21" s="86" t="e">
        <f>'Рабочая СУ2'!K3</f>
        <v>#REF!</v>
      </c>
    </row>
    <row r="22" spans="1:10" ht="25.5">
      <c r="A22" s="128">
        <v>2</v>
      </c>
      <c r="B22" s="129">
        <f>'Рабочая СУ2'!B6</f>
        <v>18</v>
      </c>
      <c r="C22" s="109" t="str">
        <f>'Рабочая СУ2'!C6</f>
        <v>Кузьменко Анатолий</v>
      </c>
      <c r="D22" s="109" t="str">
        <f>'Рабочая СУ2'!D6</f>
        <v>Баланов Андрей</v>
      </c>
      <c r="E22" s="128" t="str">
        <f>'Рабочая СУ2'!E6</f>
        <v>Волгоград</v>
      </c>
      <c r="F22" s="127">
        <f>'Рабочая СУ2'!J6</f>
        <v>2</v>
      </c>
      <c r="G22" s="112">
        <f>'Рабочая СУ2'!BB6</f>
        <v>82.29875513477286</v>
      </c>
      <c r="H22" s="20"/>
      <c r="J22" s="86" t="e">
        <f>J21</f>
        <v>#REF!</v>
      </c>
    </row>
    <row r="23" spans="1:10" ht="25.5">
      <c r="A23" s="128">
        <v>3</v>
      </c>
      <c r="B23" s="129">
        <f>'Рабочая СУ2'!B7</f>
        <v>5</v>
      </c>
      <c r="C23" s="109" t="str">
        <f>'Рабочая СУ2'!C7</f>
        <v>Азовский  Михаил</v>
      </c>
      <c r="D23" s="109" t="str">
        <f>'Рабочая СУ2'!D7</f>
        <v>Стручалин  Андрей</v>
      </c>
      <c r="E23" s="128" t="str">
        <f>'Рабочая СУ2'!E7</f>
        <v>Саратов</v>
      </c>
      <c r="F23" s="127">
        <f>'Рабочая СУ2'!J7</f>
        <v>3</v>
      </c>
      <c r="G23" s="112">
        <f>'Рабочая СУ2'!BB7</f>
        <v>68.7161122288601</v>
      </c>
      <c r="H23" s="20"/>
      <c r="J23" s="86" t="e">
        <f>#REF!</f>
        <v>#REF!</v>
      </c>
    </row>
    <row r="24" spans="1:10" ht="15">
      <c r="A24" s="128">
        <v>4</v>
      </c>
      <c r="B24" s="129">
        <f>'Рабочая СУ2'!B8</f>
        <v>12</v>
      </c>
      <c r="C24" s="109" t="str">
        <f>'Рабочая СУ2'!C8</f>
        <v>Лопушкова Ирина</v>
      </c>
      <c r="D24" s="109" t="str">
        <f>'Рабочая СУ2'!D8</f>
        <v>Гильдебрант Владислав</v>
      </c>
      <c r="E24" s="128" t="str">
        <f>'Рабочая СУ2'!E8</f>
        <v>Саратов</v>
      </c>
      <c r="F24" s="127">
        <f>'Рабочая СУ2'!J8</f>
        <v>4</v>
      </c>
      <c r="G24" s="112">
        <f>'Рабочая СУ2'!BB8</f>
        <v>57.26541457548154</v>
      </c>
      <c r="H24" s="20"/>
      <c r="J24" s="86" t="e">
        <f>'Рабочая СУ2'!#REF!</f>
        <v>#REF!</v>
      </c>
    </row>
    <row r="25" spans="1:10" ht="15">
      <c r="A25" s="128">
        <v>5</v>
      </c>
      <c r="B25" s="129">
        <f>'Рабочая СУ2'!B9</f>
        <v>7</v>
      </c>
      <c r="C25" s="109" t="str">
        <f>'Рабочая СУ2'!C9</f>
        <v>Махновец Андрей</v>
      </c>
      <c r="D25" s="109" t="str">
        <f>'Рабочая СУ2'!D9</f>
        <v>Скорин Дмитрий</v>
      </c>
      <c r="E25" s="128" t="str">
        <f>'Рабочая СУ2'!E9</f>
        <v>Суровикино</v>
      </c>
      <c r="F25" s="127">
        <f>'Рабочая СУ2'!J9</f>
        <v>5</v>
      </c>
      <c r="G25" s="112">
        <f>'Рабочая СУ2'!BB9</f>
        <v>47.17714742502348</v>
      </c>
      <c r="H25" s="20"/>
      <c r="J25" s="86" t="e">
        <f>J24</f>
        <v>#REF!</v>
      </c>
    </row>
    <row r="26" spans="1:10" ht="15">
      <c r="A26" s="128">
        <v>6</v>
      </c>
      <c r="B26" s="129">
        <f>'Рабочая СУ2'!B10</f>
        <v>60</v>
      </c>
      <c r="C26" s="109" t="str">
        <f>'Рабочая СУ2'!C10</f>
        <v>Самохин  Юрий</v>
      </c>
      <c r="D26" s="109" t="str">
        <f>'Рабочая СУ2'!D10</f>
        <v>Стрелков Денис</v>
      </c>
      <c r="E26" s="128" t="str">
        <f>'Рабочая СУ2'!E10</f>
        <v>Волгоград</v>
      </c>
      <c r="F26" s="127">
        <f>'Рабочая СУ2'!J10</f>
        <v>6</v>
      </c>
      <c r="G26" s="112">
        <f>'Рабочая СУ2'!BB10</f>
        <v>38.056656765069</v>
      </c>
      <c r="H26" s="20"/>
      <c r="J26" s="86" t="e">
        <f>'Рабочая СУ2'!K5</f>
        <v>#REF!</v>
      </c>
    </row>
    <row r="27" spans="1:10" ht="15">
      <c r="A27" s="128">
        <v>7</v>
      </c>
      <c r="B27" s="129">
        <f>'Рабочая СУ2'!B11</f>
        <v>23</v>
      </c>
      <c r="C27" s="109" t="str">
        <f>'Рабочая СУ2'!C11</f>
        <v>Череп  Роман</v>
      </c>
      <c r="D27" s="109" t="str">
        <f>'Рабочая СУ2'!D11</f>
        <v>Евдокимов Вячеслав </v>
      </c>
      <c r="E27" s="19" t="s">
        <v>88</v>
      </c>
      <c r="F27" s="127">
        <f>'Рабочая СУ2'!J11</f>
        <v>7</v>
      </c>
      <c r="G27" s="112">
        <f>'Рабочая СУ2'!BB11</f>
        <v>29.669500009797005</v>
      </c>
      <c r="H27" s="20"/>
      <c r="J27" s="86" t="e">
        <f>J26</f>
        <v>#REF!</v>
      </c>
    </row>
    <row r="28" spans="1:10" ht="15">
      <c r="A28" s="128">
        <v>8</v>
      </c>
      <c r="B28" s="129">
        <f>'Рабочая СУ2'!B3</f>
        <v>2</v>
      </c>
      <c r="C28" s="109" t="str">
        <f>'Рабочая СУ2'!C3</f>
        <v>Сайян Аркадтй</v>
      </c>
      <c r="D28" s="109" t="str">
        <f>'Рабочая СУ2'!D3</f>
        <v>Карев  Алексей</v>
      </c>
      <c r="E28" s="128" t="str">
        <f>'Рабочая СУ2'!E3</f>
        <v>Саратов</v>
      </c>
      <c r="F28" s="127">
        <f>'Рабочая СУ2'!J3</f>
        <v>0</v>
      </c>
      <c r="G28" s="112">
        <v>0</v>
      </c>
      <c r="H28" s="20"/>
      <c r="J28" s="86" t="e">
        <f>'Рабочая СУ2'!K6</f>
        <v>#REF!</v>
      </c>
    </row>
    <row r="29" spans="1:10" ht="15">
      <c r="A29" s="128">
        <v>9</v>
      </c>
      <c r="B29" s="129">
        <f>'Рабочая СУ2'!B4</f>
        <v>57</v>
      </c>
      <c r="C29" s="109" t="str">
        <f>'Рабочая СУ2'!C4</f>
        <v>Малинин Алексей</v>
      </c>
      <c r="D29" s="109" t="str">
        <f>'Рабочая СУ2'!D4</f>
        <v>Щербаков Роман</v>
      </c>
      <c r="E29" s="19" t="s">
        <v>88</v>
      </c>
      <c r="F29" s="127">
        <f>'Рабочая СУ2'!J4</f>
        <v>0</v>
      </c>
      <c r="G29" s="112">
        <v>0</v>
      </c>
      <c r="H29" s="20"/>
      <c r="J29" s="86" t="e">
        <f>J28</f>
        <v>#REF!</v>
      </c>
    </row>
    <row r="30" spans="1:10" ht="25.5">
      <c r="A30" s="128">
        <v>10</v>
      </c>
      <c r="B30" s="129">
        <f>'Рабочая СУ2'!B12</f>
        <v>61</v>
      </c>
      <c r="C30" s="109" t="str">
        <f>'Рабочая СУ2'!C12</f>
        <v>Новиков Вячеслав </v>
      </c>
      <c r="D30" s="109" t="str">
        <f>'Рабочая СУ2'!D12</f>
        <v>Горбачев Максим</v>
      </c>
      <c r="E30" s="19" t="s">
        <v>90</v>
      </c>
      <c r="F30" s="127">
        <f>'Рабочая СУ2'!J12</f>
        <v>0</v>
      </c>
      <c r="G30" s="112">
        <v>0</v>
      </c>
      <c r="H30" s="20"/>
      <c r="J30" s="86" t="e">
        <f>'Рабочая СУ2'!K7</f>
        <v>#REF!</v>
      </c>
    </row>
    <row r="31" spans="1:10" ht="24.75" customHeight="1">
      <c r="A31" s="128">
        <v>11</v>
      </c>
      <c r="B31" s="129">
        <f>'Рабочая СУ2'!B13</f>
        <v>58</v>
      </c>
      <c r="C31" s="109" t="str">
        <f>'Рабочая СУ2'!C13</f>
        <v>Алипов Александр </v>
      </c>
      <c r="D31" s="109" t="str">
        <f>'Рабочая СУ2'!D13</f>
        <v>Салин Дмитрий</v>
      </c>
      <c r="E31" s="19" t="s">
        <v>89</v>
      </c>
      <c r="F31" s="127">
        <v>0</v>
      </c>
      <c r="G31" s="112">
        <v>0</v>
      </c>
      <c r="H31" s="20"/>
      <c r="J31" s="86"/>
    </row>
    <row r="32" spans="1:7" ht="15" customHeight="1">
      <c r="A32" s="128"/>
      <c r="D32"/>
      <c r="G32"/>
    </row>
    <row r="33" spans="4:7" ht="15" customHeight="1">
      <c r="D33"/>
      <c r="G33"/>
    </row>
    <row r="34" spans="4:7" ht="15" customHeight="1">
      <c r="D34"/>
      <c r="G34"/>
    </row>
    <row r="35" spans="1:10" ht="18" customHeight="1" hidden="1">
      <c r="A35" s="147">
        <f>'Pilot П'!A32</f>
        <v>14</v>
      </c>
      <c r="B35" s="144" t="e">
        <f>'Рабочая СУ2'!#REF!</f>
        <v>#REF!</v>
      </c>
      <c r="C35" s="106"/>
      <c r="D35" s="18" t="e">
        <f>'Рабочая СУ2'!#REF!</f>
        <v>#REF!</v>
      </c>
      <c r="E35" s="133" t="e">
        <f>'Рабочая СУ2'!#REF!</f>
        <v>#REF!</v>
      </c>
      <c r="F35" s="145" t="e">
        <f>'Рабочая СУ2'!#REF!</f>
        <v>#REF!</v>
      </c>
      <c r="G35" s="174" t="e">
        <f>'Рабочая СУ2'!#REF!</f>
        <v>#REF!</v>
      </c>
      <c r="J35" s="86">
        <f>'Рабочая СУ2'!K15</f>
        <v>0</v>
      </c>
    </row>
    <row r="36" spans="1:10" ht="15.75" hidden="1">
      <c r="A36" s="147"/>
      <c r="B36" s="144"/>
      <c r="C36" s="106"/>
      <c r="D36" s="18" t="e">
        <f>'Рабочая СУ2'!#REF!</f>
        <v>#REF!</v>
      </c>
      <c r="E36" s="133"/>
      <c r="F36" s="146"/>
      <c r="G36" s="175"/>
      <c r="J36" s="86">
        <f>J35</f>
        <v>0</v>
      </c>
    </row>
    <row r="37" spans="1:10" ht="15.75" hidden="1">
      <c r="A37" s="147">
        <f>'Pilot П'!A34</f>
        <v>15</v>
      </c>
      <c r="B37" s="144">
        <f>'Рабочая СУ2'!B9</f>
        <v>7</v>
      </c>
      <c r="C37" s="106"/>
      <c r="D37" s="18" t="str">
        <f>'Рабочая СУ2'!C9</f>
        <v>Махновец Андрей</v>
      </c>
      <c r="E37" s="133" t="str">
        <f>'Рабочая СУ2'!E9</f>
        <v>Суровикино</v>
      </c>
      <c r="F37" s="145">
        <f>'Рабочая СУ2'!J9</f>
        <v>5</v>
      </c>
      <c r="G37" s="174">
        <f>'Рабочая СУ2'!BB9</f>
        <v>47.17714742502348</v>
      </c>
      <c r="J37" s="86">
        <f>'Рабочая СУ2'!K17</f>
        <v>0</v>
      </c>
    </row>
    <row r="38" spans="1:10" ht="15.75" hidden="1">
      <c r="A38" s="147"/>
      <c r="B38" s="144"/>
      <c r="C38" s="106"/>
      <c r="D38" s="18" t="str">
        <f>'Рабочая СУ2'!D9</f>
        <v>Скорин Дмитрий</v>
      </c>
      <c r="E38" s="133"/>
      <c r="F38" s="146"/>
      <c r="G38" s="175"/>
      <c r="J38" s="86">
        <f>J37</f>
        <v>0</v>
      </c>
    </row>
    <row r="39" spans="1:7" ht="14.25" customHeight="1">
      <c r="A39" s="55"/>
      <c r="B39" s="54"/>
      <c r="C39" s="54"/>
      <c r="D39" s="54"/>
      <c r="E39" s="54"/>
      <c r="F39" s="54"/>
      <c r="G39" s="54"/>
    </row>
    <row r="40" spans="1:7" ht="13.5" customHeight="1">
      <c r="A40" s="55"/>
      <c r="B40" s="55"/>
      <c r="C40" s="55"/>
      <c r="D40" s="55"/>
      <c r="E40" s="55"/>
      <c r="F40" s="55"/>
      <c r="G40" s="55"/>
    </row>
    <row r="41" spans="1:7" ht="12.75" customHeight="1">
      <c r="A41" s="170" t="str">
        <f>Титул!B17</f>
        <v>Главный судья соревнований</v>
      </c>
      <c r="B41" s="170"/>
      <c r="C41" s="170"/>
      <c r="D41" s="170"/>
      <c r="E41" s="55"/>
      <c r="F41" s="55" t="str">
        <f>Титул!B18</f>
        <v>Чернышов В. (Саратов) Лиц.2К, Л. 141953 </v>
      </c>
      <c r="G41" s="55"/>
    </row>
    <row r="42" spans="1:7" ht="12.75" customHeight="1">
      <c r="A42" s="55" t="str">
        <f>Титул!B19</f>
        <v>Главный секретарь</v>
      </c>
      <c r="B42" s="55"/>
      <c r="C42" s="55"/>
      <c r="D42" s="55"/>
      <c r="E42" s="55"/>
      <c r="F42" s="55" t="str">
        <f>Титул!B20</f>
        <v>Добронравова Т. (Саратов) Лиц.Л. 141964</v>
      </c>
      <c r="G42" s="55"/>
    </row>
    <row r="43" spans="1:7" ht="12.75" customHeight="1">
      <c r="A43" s="55" t="str">
        <f>Титул!B21</f>
        <v>Председатель КСК</v>
      </c>
      <c r="B43" s="55"/>
      <c r="C43" s="55"/>
      <c r="D43" s="55"/>
      <c r="E43" s="55"/>
      <c r="F43" s="55" t="str">
        <f>Титул!B22</f>
        <v>Борисова Т. (Саратов) Лиц.ВК, Л. 141952</v>
      </c>
      <c r="G43" s="55"/>
    </row>
    <row r="44" spans="1:7" ht="13.5" customHeight="1">
      <c r="A44" s="170" t="str">
        <f>Титул!B23</f>
        <v>Спортивный комисcар</v>
      </c>
      <c r="B44" s="170"/>
      <c r="C44" s="170"/>
      <c r="D44" s="170"/>
      <c r="E44" s="55"/>
      <c r="F44" s="55" t="str">
        <f>Титул!B24</f>
        <v>Вдовиченко А. (Саратов) Лиц.ВК, Л. 141951</v>
      </c>
      <c r="G44" s="55"/>
    </row>
    <row r="45" spans="1:7" ht="12" customHeight="1">
      <c r="A45" s="55" t="str">
        <f>Титул!B25</f>
        <v>Спортивный комиcсар</v>
      </c>
      <c r="B45" s="55"/>
      <c r="C45" s="55"/>
      <c r="D45" s="55"/>
      <c r="E45" s="55"/>
      <c r="F45" s="55" t="str">
        <f>Титул!B26</f>
        <v>Ермалаев А. (Саратов) Лиц.Л. 141961</v>
      </c>
      <c r="G45" s="55"/>
    </row>
    <row r="46" spans="1:7" ht="14.25" customHeight="1">
      <c r="A46" s="55"/>
      <c r="B46" s="55"/>
      <c r="C46" s="55"/>
      <c r="D46" s="55"/>
      <c r="E46" s="55"/>
      <c r="F46" s="55"/>
      <c r="G46" s="55"/>
    </row>
    <row r="47" spans="1:7" ht="12.75" customHeight="1">
      <c r="A47" s="55"/>
      <c r="B47" s="55"/>
      <c r="C47" s="55"/>
      <c r="D47" s="55"/>
      <c r="E47" s="55"/>
      <c r="F47" s="55"/>
      <c r="G47" s="55"/>
    </row>
    <row r="48" spans="1:7" ht="12.75" customHeight="1">
      <c r="A48" s="55"/>
      <c r="B48" s="55"/>
      <c r="C48" s="55"/>
      <c r="D48" s="55"/>
      <c r="E48" s="55"/>
      <c r="F48" s="55"/>
      <c r="G48" s="55"/>
    </row>
    <row r="49" spans="1:7" ht="12.75">
      <c r="A49" s="16"/>
      <c r="B49" s="7"/>
      <c r="C49" s="7"/>
      <c r="E49" s="7"/>
      <c r="F49" s="7"/>
      <c r="G49" s="30"/>
    </row>
    <row r="50" spans="2:7" ht="12.75">
      <c r="B50" s="7"/>
      <c r="C50" s="7"/>
      <c r="E50" s="7"/>
      <c r="F50" s="7"/>
      <c r="G50" s="22"/>
    </row>
    <row r="51" spans="2:7" ht="12.75">
      <c r="B51" s="7"/>
      <c r="C51" s="7"/>
      <c r="E51" s="7"/>
      <c r="F51" s="7"/>
      <c r="G51" s="6"/>
    </row>
    <row r="52" spans="2:7" ht="12.75">
      <c r="B52" s="7"/>
      <c r="C52" s="7"/>
      <c r="E52" s="7"/>
      <c r="F52" s="7"/>
      <c r="G52" s="6"/>
    </row>
    <row r="53" spans="2:7" ht="12.75">
      <c r="B53" s="7"/>
      <c r="C53" s="7"/>
      <c r="E53" s="7"/>
      <c r="F53" s="7"/>
      <c r="G53"/>
    </row>
    <row r="54" spans="2:7" ht="12.75">
      <c r="B54" s="7"/>
      <c r="C54" s="7"/>
      <c r="E54" s="7"/>
      <c r="F54" s="7"/>
      <c r="G54"/>
    </row>
    <row r="55" spans="2:7" ht="12.75">
      <c r="B55" s="7"/>
      <c r="C55" s="7"/>
      <c r="E55" s="7"/>
      <c r="F55" s="7"/>
      <c r="G55" s="6"/>
    </row>
  </sheetData>
  <sheetProtection/>
  <mergeCells count="24">
    <mergeCell ref="A6:G6"/>
    <mergeCell ref="A7:G7"/>
    <mergeCell ref="A2:G2"/>
    <mergeCell ref="A3:G3"/>
    <mergeCell ref="A4:G4"/>
    <mergeCell ref="A5:G5"/>
    <mergeCell ref="A17:G17"/>
    <mergeCell ref="C20:D20"/>
    <mergeCell ref="A8:G8"/>
    <mergeCell ref="A10:G10"/>
    <mergeCell ref="A11:G11"/>
    <mergeCell ref="F14:G14"/>
    <mergeCell ref="G35:G36"/>
    <mergeCell ref="A37:A38"/>
    <mergeCell ref="B37:B38"/>
    <mergeCell ref="E37:E38"/>
    <mergeCell ref="F37:F38"/>
    <mergeCell ref="G37:G38"/>
    <mergeCell ref="E35:E36"/>
    <mergeCell ref="F35:F36"/>
    <mergeCell ref="A41:D41"/>
    <mergeCell ref="A44:D44"/>
    <mergeCell ref="A35:A36"/>
    <mergeCell ref="B35:B36"/>
  </mergeCells>
  <printOptions horizontalCentered="1"/>
  <pageMargins left="0.5905511811023623" right="0.1968503937007874" top="0" bottom="0" header="0.5118110236220472" footer="0.5118110236220472"/>
  <pageSetup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3.625" style="56" customWidth="1"/>
    <col min="2" max="2" width="8.875" style="56" customWidth="1"/>
    <col min="3" max="3" width="20.625" style="56" customWidth="1"/>
    <col min="4" max="4" width="20.25390625" style="56" customWidth="1"/>
    <col min="5" max="5" width="13.75390625" style="56" customWidth="1"/>
    <col min="6" max="6" width="12.25390625" style="56" customWidth="1"/>
    <col min="7" max="7" width="9.375" style="56" bestFit="1" customWidth="1"/>
    <col min="8" max="8" width="8.75390625" style="56" bestFit="1" customWidth="1"/>
    <col min="9" max="10" width="8.875" style="56" customWidth="1"/>
    <col min="11" max="11" width="10.25390625" style="56" bestFit="1" customWidth="1"/>
    <col min="12" max="12" width="17.125" style="56" customWidth="1"/>
    <col min="13" max="16384" width="8.875" style="56" customWidth="1"/>
  </cols>
  <sheetData>
    <row r="1" spans="1:10" ht="28.5" thickBot="1">
      <c r="A1" s="168" t="s">
        <v>70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9" ht="32.25" thickBot="1">
      <c r="A2" s="57"/>
      <c r="B2" s="58" t="s">
        <v>48</v>
      </c>
      <c r="C2" s="58" t="s">
        <v>54</v>
      </c>
      <c r="D2" s="58" t="s">
        <v>55</v>
      </c>
      <c r="E2" s="58" t="s">
        <v>3</v>
      </c>
      <c r="F2" s="59" t="s">
        <v>49</v>
      </c>
      <c r="G2" s="59" t="s">
        <v>50</v>
      </c>
      <c r="H2" s="76" t="s">
        <v>51</v>
      </c>
      <c r="I2" s="76" t="s">
        <v>52</v>
      </c>
      <c r="J2" s="60" t="s">
        <v>39</v>
      </c>
      <c r="K2" s="84" t="s">
        <v>65</v>
      </c>
      <c r="L2" s="62" t="s">
        <v>71</v>
      </c>
      <c r="M2" s="59" t="s">
        <v>25</v>
      </c>
      <c r="N2" s="74" t="s">
        <v>58</v>
      </c>
      <c r="O2" s="74"/>
      <c r="P2" s="74"/>
      <c r="Q2" s="74"/>
      <c r="R2" s="74"/>
      <c r="S2" s="75"/>
    </row>
    <row r="3" spans="1:19" ht="26.25" customHeight="1">
      <c r="A3" s="63">
        <v>1</v>
      </c>
      <c r="B3" s="97">
        <f>Общий!B27</f>
        <v>5</v>
      </c>
      <c r="C3" s="98" t="str">
        <f>Общий!C27</f>
        <v>Азовский  Михаил</v>
      </c>
      <c r="D3" s="98" t="str">
        <f>Общий!C28</f>
        <v>Стручалин  Андрей</v>
      </c>
      <c r="E3" s="99" t="str">
        <f>Общий!F27</f>
        <v>Саратов</v>
      </c>
      <c r="F3" s="65">
        <v>0.5222222222222223</v>
      </c>
      <c r="G3" s="66">
        <v>0.5958333333333333</v>
      </c>
      <c r="H3" s="77">
        <f aca="true" t="shared" si="0" ref="H3:H19">G3-F3</f>
        <v>0.07361111111111107</v>
      </c>
      <c r="I3" s="80">
        <v>10</v>
      </c>
      <c r="J3" s="68"/>
      <c r="K3" s="85" t="e">
        <f>Общий!K21</f>
        <v>#REF!</v>
      </c>
      <c r="L3" s="71"/>
      <c r="M3" s="67">
        <f>100-(100-1)/(SQRT(11)-1)*(SQRT(J3)-1)</f>
        <v>142.73458542451846</v>
      </c>
      <c r="N3" s="74" t="s">
        <v>67</v>
      </c>
      <c r="O3" s="74"/>
      <c r="P3" s="74"/>
      <c r="Q3" s="74"/>
      <c r="R3" s="74"/>
      <c r="S3" s="75"/>
    </row>
    <row r="4" spans="1:19" ht="18.75">
      <c r="A4" s="70">
        <v>2</v>
      </c>
      <c r="B4" s="97">
        <f>Общий!B39</f>
        <v>58</v>
      </c>
      <c r="C4" s="98" t="str">
        <f>Общий!C39</f>
        <v>Алипов Александр </v>
      </c>
      <c r="D4" s="98" t="str">
        <f>Общий!C40</f>
        <v>Салин Дмитрий</v>
      </c>
      <c r="E4" s="99" t="str">
        <f>Общий!F39</f>
        <v>Пенза</v>
      </c>
      <c r="F4" s="72">
        <v>0.5222222222222223</v>
      </c>
      <c r="G4" s="66">
        <v>0.5935069444444444</v>
      </c>
      <c r="H4" s="78">
        <f t="shared" si="0"/>
        <v>0.07128472222222215</v>
      </c>
      <c r="I4" s="80">
        <v>9</v>
      </c>
      <c r="J4" s="68"/>
      <c r="K4" s="85" t="e">
        <f>Общий!K23</f>
        <v>#REF!</v>
      </c>
      <c r="L4" s="71"/>
      <c r="M4" s="67">
        <f aca="true" t="shared" si="1" ref="M4:M18">100-(100-1)/(SQRT(11)-1)*(SQRT(J4)-1)</f>
        <v>142.73458542451846</v>
      </c>
      <c r="N4" s="74" t="s">
        <v>57</v>
      </c>
      <c r="O4" s="74"/>
      <c r="P4" s="74"/>
      <c r="Q4" s="74"/>
      <c r="R4" s="74"/>
      <c r="S4" s="75"/>
    </row>
    <row r="5" spans="1:13" ht="30">
      <c r="A5" s="63">
        <v>3</v>
      </c>
      <c r="B5" s="100">
        <f>Общий!B23</f>
        <v>33</v>
      </c>
      <c r="C5" s="98" t="str">
        <f>Общий!C23</f>
        <v>Богословский  Игорь</v>
      </c>
      <c r="D5" s="98" t="str">
        <f>Общий!C24</f>
        <v>Богословский  Сергей</v>
      </c>
      <c r="E5" s="99" t="str">
        <f>Общий!F23</f>
        <v>Саратов</v>
      </c>
      <c r="F5" s="72">
        <v>0.5222222222222223</v>
      </c>
      <c r="G5" s="66">
        <v>0.5948958333333333</v>
      </c>
      <c r="H5" s="78">
        <f t="shared" si="0"/>
        <v>0.07267361111111104</v>
      </c>
      <c r="I5" s="80">
        <v>7</v>
      </c>
      <c r="J5" s="68"/>
      <c r="K5" s="85" t="e">
        <f>Общий!K25</f>
        <v>#REF!</v>
      </c>
      <c r="L5" s="71"/>
      <c r="M5" s="67">
        <f t="shared" si="1"/>
        <v>142.73458542451846</v>
      </c>
    </row>
    <row r="6" spans="1:13" ht="18">
      <c r="A6" s="70">
        <v>4</v>
      </c>
      <c r="B6" s="97">
        <f>Общий!B31</f>
        <v>60</v>
      </c>
      <c r="C6" s="98" t="str">
        <f>Общий!C31</f>
        <v>Самохин  Юрий</v>
      </c>
      <c r="D6" s="98" t="str">
        <f>Общий!C32</f>
        <v>Стрелков Денис</v>
      </c>
      <c r="E6" s="99" t="str">
        <f>Общий!F31</f>
        <v>Суровикино</v>
      </c>
      <c r="F6" s="72">
        <v>0.5229166666666667</v>
      </c>
      <c r="G6" s="66">
        <v>0.5937152777777778</v>
      </c>
      <c r="H6" s="78">
        <f t="shared" si="0"/>
        <v>0.07079861111111108</v>
      </c>
      <c r="I6" s="80">
        <v>5</v>
      </c>
      <c r="J6" s="68"/>
      <c r="K6" s="85" t="e">
        <f>Общий!K27</f>
        <v>#REF!</v>
      </c>
      <c r="L6" s="71"/>
      <c r="M6" s="67">
        <f t="shared" si="1"/>
        <v>142.73458542451846</v>
      </c>
    </row>
    <row r="7" spans="1:13" ht="18">
      <c r="A7" s="63">
        <v>5</v>
      </c>
      <c r="B7" s="97">
        <f>Общий!B43</f>
        <v>0</v>
      </c>
      <c r="C7" s="98">
        <f>Общий!C43</f>
        <v>0</v>
      </c>
      <c r="D7" s="98">
        <f>Общий!C44</f>
        <v>0</v>
      </c>
      <c r="E7" s="99">
        <f>Общий!F43</f>
        <v>0</v>
      </c>
      <c r="F7" s="72">
        <v>0.5229166666666667</v>
      </c>
      <c r="G7" s="66">
        <v>0.5955324074074074</v>
      </c>
      <c r="H7" s="78">
        <f t="shared" si="0"/>
        <v>0.07261574074074073</v>
      </c>
      <c r="I7" s="80">
        <v>5</v>
      </c>
      <c r="J7" s="68"/>
      <c r="K7" s="85" t="e">
        <f>Общий!K29</f>
        <v>#REF!</v>
      </c>
      <c r="L7" s="71"/>
      <c r="M7" s="67">
        <f t="shared" si="1"/>
        <v>142.73458542451846</v>
      </c>
    </row>
    <row r="8" spans="1:13" ht="18">
      <c r="A8" s="70">
        <v>6</v>
      </c>
      <c r="B8" s="97">
        <f>Общий!B29</f>
        <v>18</v>
      </c>
      <c r="C8" s="98" t="str">
        <f>Общий!C29</f>
        <v>Кузьменко Анатолий</v>
      </c>
      <c r="D8" s="98" t="str">
        <f>Общий!C30</f>
        <v>Баланов Андрей</v>
      </c>
      <c r="E8" s="99" t="str">
        <f>Общий!F29</f>
        <v>Саратов</v>
      </c>
      <c r="F8" s="72">
        <v>0.5229166666666667</v>
      </c>
      <c r="G8" s="66">
        <v>0.5960648148148148</v>
      </c>
      <c r="H8" s="78">
        <f t="shared" si="0"/>
        <v>0.07314814814814807</v>
      </c>
      <c r="I8" s="80">
        <v>5</v>
      </c>
      <c r="J8" s="68"/>
      <c r="K8" s="85" t="e">
        <f>Общий!K31</f>
        <v>#REF!</v>
      </c>
      <c r="L8" s="71"/>
      <c r="M8" s="67">
        <f t="shared" si="1"/>
        <v>142.73458542451846</v>
      </c>
    </row>
    <row r="9" spans="1:13" ht="18">
      <c r="A9" s="63">
        <v>7</v>
      </c>
      <c r="B9" s="97">
        <f>Общий!B37</f>
        <v>61</v>
      </c>
      <c r="C9" s="98" t="str">
        <f>Общий!C37</f>
        <v>Новиков Вячеслав </v>
      </c>
      <c r="D9" s="98" t="str">
        <f>Общий!C38</f>
        <v>Горбачев Максим</v>
      </c>
      <c r="E9" s="99" t="str">
        <f>Общий!F37</f>
        <v>Волгоград</v>
      </c>
      <c r="F9" s="72">
        <v>0.5222222222222223</v>
      </c>
      <c r="G9" s="66">
        <v>0.5977083333333334</v>
      </c>
      <c r="H9" s="78">
        <f t="shared" si="0"/>
        <v>0.07548611111111114</v>
      </c>
      <c r="I9" s="80">
        <v>5</v>
      </c>
      <c r="J9" s="68"/>
      <c r="K9" s="85" t="e">
        <f>Общий!K33</f>
        <v>#REF!</v>
      </c>
      <c r="L9" s="71"/>
      <c r="M9" s="67">
        <f t="shared" si="1"/>
        <v>142.73458542451846</v>
      </c>
    </row>
    <row r="10" spans="1:13" ht="18">
      <c r="A10" s="70">
        <v>8</v>
      </c>
      <c r="B10" s="97" t="e">
        <f>Общий!#REF!</f>
        <v>#REF!</v>
      </c>
      <c r="C10" s="98" t="e">
        <f>Общий!#REF!</f>
        <v>#REF!</v>
      </c>
      <c r="D10" s="98" t="e">
        <f>Общий!#REF!</f>
        <v>#REF!</v>
      </c>
      <c r="E10" s="99" t="e">
        <f>Общий!#REF!</f>
        <v>#REF!</v>
      </c>
      <c r="F10" s="72">
        <v>0.5229166666666667</v>
      </c>
      <c r="G10" s="66">
        <v>0.5932175925925925</v>
      </c>
      <c r="H10" s="78">
        <f t="shared" si="0"/>
        <v>0.07030092592592585</v>
      </c>
      <c r="I10" s="80">
        <v>4</v>
      </c>
      <c r="J10" s="68"/>
      <c r="K10" s="85" t="e">
        <f>Общий!K35</f>
        <v>#REF!</v>
      </c>
      <c r="L10" s="71"/>
      <c r="M10" s="67">
        <f t="shared" si="1"/>
        <v>142.73458542451846</v>
      </c>
    </row>
    <row r="11" spans="1:13" ht="18">
      <c r="A11" s="63">
        <v>9</v>
      </c>
      <c r="B11" s="97">
        <f>Общий!B21</f>
        <v>2</v>
      </c>
      <c r="C11" s="98" t="str">
        <f>Общий!C21</f>
        <v>Сайян Аркадтй</v>
      </c>
      <c r="D11" s="98" t="str">
        <f>Общий!C22</f>
        <v>Карев  Алексей</v>
      </c>
      <c r="E11" s="98" t="str">
        <f>Общий!F21</f>
        <v>Саратов</v>
      </c>
      <c r="F11" s="72">
        <v>0.5222222222222223</v>
      </c>
      <c r="G11" s="66">
        <v>0.5546296296296297</v>
      </c>
      <c r="H11" s="78">
        <f t="shared" si="0"/>
        <v>0.03240740740740744</v>
      </c>
      <c r="I11" s="80">
        <v>2</v>
      </c>
      <c r="J11" s="68"/>
      <c r="K11" s="85" t="e">
        <f>Общий!K37</f>
        <v>#REF!</v>
      </c>
      <c r="L11" s="71"/>
      <c r="M11" s="67">
        <f t="shared" si="1"/>
        <v>142.73458542451846</v>
      </c>
    </row>
    <row r="12" spans="1:13" ht="30">
      <c r="A12" s="70">
        <v>10</v>
      </c>
      <c r="B12" s="97">
        <f>Общий!B35</f>
        <v>12</v>
      </c>
      <c r="C12" s="98" t="str">
        <f>Общий!C35</f>
        <v>Лопушкова Ирина</v>
      </c>
      <c r="D12" s="98" t="str">
        <f>Общий!C36</f>
        <v>Гильдебрант Владислав</v>
      </c>
      <c r="E12" s="99" t="str">
        <f>Общий!F35</f>
        <v>Волгоград</v>
      </c>
      <c r="F12" s="72">
        <v>0.5222222222222223</v>
      </c>
      <c r="G12" s="66">
        <v>0.5558217592592593</v>
      </c>
      <c r="H12" s="78">
        <f t="shared" si="0"/>
        <v>0.033599537037037</v>
      </c>
      <c r="I12" s="80">
        <v>2</v>
      </c>
      <c r="J12" s="68"/>
      <c r="K12" s="85" t="e">
        <f>Общий!K39</f>
        <v>#REF!</v>
      </c>
      <c r="L12" s="71"/>
      <c r="M12" s="67">
        <f t="shared" si="1"/>
        <v>142.73458542451846</v>
      </c>
    </row>
    <row r="13" spans="1:13" ht="18">
      <c r="A13" s="63">
        <v>11</v>
      </c>
      <c r="B13" s="97">
        <f>Общий!B41</f>
        <v>57</v>
      </c>
      <c r="C13" s="98" t="str">
        <f>Общий!C41</f>
        <v>Малинин Алексей</v>
      </c>
      <c r="D13" s="98" t="str">
        <f>Общий!C42</f>
        <v>Щербаков Роман</v>
      </c>
      <c r="E13" s="99" t="str">
        <f>Общий!F41</f>
        <v>Саратов</v>
      </c>
      <c r="F13" s="72">
        <v>0.5229166666666667</v>
      </c>
      <c r="G13" s="66">
        <v>0.5442939814814814</v>
      </c>
      <c r="H13" s="78">
        <f t="shared" si="0"/>
        <v>0.021377314814814752</v>
      </c>
      <c r="I13" s="80">
        <v>1</v>
      </c>
      <c r="J13" s="68"/>
      <c r="K13" s="85" t="e">
        <f>Общий!K41</f>
        <v>#REF!</v>
      </c>
      <c r="L13" s="71"/>
      <c r="M13" s="67">
        <f t="shared" si="1"/>
        <v>142.73458542451846</v>
      </c>
    </row>
    <row r="14" spans="1:13" ht="18">
      <c r="A14" s="70">
        <v>12</v>
      </c>
      <c r="B14" s="73">
        <f>Общий!B25</f>
        <v>7</v>
      </c>
      <c r="C14" s="64" t="str">
        <f>Общий!C25</f>
        <v>Махновец Андрей</v>
      </c>
      <c r="D14" s="64" t="str">
        <f>Общий!C26</f>
        <v>Скорин Дмитрий</v>
      </c>
      <c r="E14" s="82" t="str">
        <f>Общий!F25</f>
        <v>Саратов</v>
      </c>
      <c r="F14" s="72">
        <v>0.5229166666666667</v>
      </c>
      <c r="G14" s="66">
        <v>0.60625</v>
      </c>
      <c r="H14" s="78">
        <f t="shared" si="0"/>
        <v>0.08333333333333326</v>
      </c>
      <c r="I14" s="93" t="s">
        <v>80</v>
      </c>
      <c r="J14" s="68"/>
      <c r="K14" s="85">
        <f>Общий!K43</f>
        <v>0</v>
      </c>
      <c r="L14" s="71"/>
      <c r="M14" s="67">
        <f t="shared" si="1"/>
        <v>142.73458542451846</v>
      </c>
    </row>
    <row r="15" spans="1:13" ht="18">
      <c r="A15" s="63">
        <v>13</v>
      </c>
      <c r="B15" s="73">
        <f>Общий!B33</f>
        <v>23</v>
      </c>
      <c r="C15" s="64" t="str">
        <f>Общий!C33</f>
        <v>Череп  Роман</v>
      </c>
      <c r="D15" s="64" t="str">
        <f>Общий!C34</f>
        <v>Евдокимов Вячеслав </v>
      </c>
      <c r="E15" s="82" t="str">
        <f>Общий!F33</f>
        <v>Саратов</v>
      </c>
      <c r="F15" s="72">
        <v>0.5229166666666667</v>
      </c>
      <c r="G15" s="66">
        <v>0.60625</v>
      </c>
      <c r="H15" s="79">
        <f t="shared" si="0"/>
        <v>0.08333333333333326</v>
      </c>
      <c r="I15" s="81" t="s">
        <v>80</v>
      </c>
      <c r="J15" s="68"/>
      <c r="K15" s="85" t="e">
        <f>Общий!#REF!</f>
        <v>#REF!</v>
      </c>
      <c r="L15" s="71"/>
      <c r="M15" s="67">
        <f t="shared" si="1"/>
        <v>142.73458542451846</v>
      </c>
    </row>
    <row r="16" spans="1:13" ht="18">
      <c r="A16" s="70">
        <v>14</v>
      </c>
      <c r="B16" s="73" t="e">
        <f>Общий!#REF!</f>
        <v>#REF!</v>
      </c>
      <c r="C16" s="64" t="e">
        <f>Общий!#REF!</f>
        <v>#REF!</v>
      </c>
      <c r="D16" s="64" t="e">
        <f>Общий!#REF!</f>
        <v>#REF!</v>
      </c>
      <c r="E16" s="82" t="e">
        <f>Общий!#REF!</f>
        <v>#REF!</v>
      </c>
      <c r="F16" s="72">
        <v>0.458333333333333</v>
      </c>
      <c r="G16" s="66">
        <v>0.75</v>
      </c>
      <c r="H16" s="78">
        <f t="shared" si="0"/>
        <v>0.291666666666667</v>
      </c>
      <c r="I16" s="80">
        <f>L16</f>
        <v>0</v>
      </c>
      <c r="J16" s="68"/>
      <c r="K16" s="85" t="e">
        <f>Общий!#REF!</f>
        <v>#REF!</v>
      </c>
      <c r="L16" s="71"/>
      <c r="M16" s="67">
        <f t="shared" si="1"/>
        <v>142.73458542451846</v>
      </c>
    </row>
    <row r="17" spans="1:13" ht="18">
      <c r="A17" s="63">
        <v>15</v>
      </c>
      <c r="B17" s="73" t="e">
        <f>Общий!#REF!</f>
        <v>#REF!</v>
      </c>
      <c r="C17" s="64" t="e">
        <f>Общий!#REF!</f>
        <v>#REF!</v>
      </c>
      <c r="D17" s="64" t="e">
        <f>Общий!#REF!</f>
        <v>#REF!</v>
      </c>
      <c r="E17" s="82" t="e">
        <f>Общий!#REF!</f>
        <v>#REF!</v>
      </c>
      <c r="F17" s="72">
        <v>0.458333333333333</v>
      </c>
      <c r="G17" s="66">
        <v>0.75</v>
      </c>
      <c r="H17" s="78">
        <f t="shared" si="0"/>
        <v>0.291666666666667</v>
      </c>
      <c r="I17" s="80">
        <f>L17</f>
        <v>0</v>
      </c>
      <c r="J17" s="68"/>
      <c r="K17" s="85" t="e">
        <f>Общий!#REF!</f>
        <v>#REF!</v>
      </c>
      <c r="L17" s="71"/>
      <c r="M17" s="67">
        <f t="shared" si="1"/>
        <v>142.73458542451846</v>
      </c>
    </row>
    <row r="18" spans="1:13" ht="18">
      <c r="A18" s="70">
        <v>16</v>
      </c>
      <c r="B18" s="73">
        <f>Общий!B46</f>
        <v>0</v>
      </c>
      <c r="C18" s="64">
        <f>Общий!C46</f>
        <v>0</v>
      </c>
      <c r="D18" s="64">
        <f>Общий!C47</f>
        <v>0</v>
      </c>
      <c r="E18" s="82">
        <f>Общий!F46</f>
        <v>0</v>
      </c>
      <c r="F18" s="72">
        <v>0.458333333333333</v>
      </c>
      <c r="G18" s="66">
        <v>0.75</v>
      </c>
      <c r="H18" s="78">
        <f t="shared" si="0"/>
        <v>0.291666666666667</v>
      </c>
      <c r="I18" s="80">
        <f>L18</f>
        <v>0</v>
      </c>
      <c r="J18" s="68"/>
      <c r="K18" s="85">
        <f>Общий!K46</f>
        <v>0</v>
      </c>
      <c r="L18" s="71"/>
      <c r="M18" s="67">
        <f t="shared" si="1"/>
        <v>142.73458542451846</v>
      </c>
    </row>
    <row r="19" spans="1:13" ht="0.75" customHeight="1">
      <c r="A19" s="63">
        <v>17</v>
      </c>
      <c r="B19" s="73">
        <f>Общий!B48</f>
        <v>0</v>
      </c>
      <c r="C19" s="64" t="str">
        <f>Общий!C48</f>
        <v>Главный судья соревнований</v>
      </c>
      <c r="D19" s="64">
        <f>Общий!C49</f>
        <v>0</v>
      </c>
      <c r="E19" s="82" t="str">
        <f>Общий!F37</f>
        <v>Волгоград</v>
      </c>
      <c r="F19" s="72">
        <v>0.458333333333333</v>
      </c>
      <c r="G19" s="66">
        <v>0.75</v>
      </c>
      <c r="H19" s="78">
        <f t="shared" si="0"/>
        <v>0.291666666666667</v>
      </c>
      <c r="I19" s="80">
        <f>L19</f>
        <v>0</v>
      </c>
      <c r="J19" s="68"/>
      <c r="K19" s="69"/>
      <c r="L19" s="71"/>
      <c r="M19" s="67">
        <f>100-(100-1)/(SQRT(13)-1)*(SQRT(J19)-1)</f>
        <v>137.9957980225779</v>
      </c>
    </row>
  </sheetData>
  <sheetProtection/>
  <mergeCells count="1">
    <mergeCell ref="A1:J1"/>
  </mergeCells>
  <conditionalFormatting sqref="B3:E19 J3:J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"СФЗ"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USER</cp:lastModifiedBy>
  <cp:lastPrinted>2014-07-14T11:55:45Z</cp:lastPrinted>
  <dcterms:created xsi:type="dcterms:W3CDTF">2007-10-16T11:48:09Z</dcterms:created>
  <dcterms:modified xsi:type="dcterms:W3CDTF">2014-07-14T11:56:58Z</dcterms:modified>
  <cp:category/>
  <cp:version/>
  <cp:contentType/>
  <cp:contentStatus/>
</cp:coreProperties>
</file>