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vshev\Desktop\My Docs\RRaids\2023\Champ\Итоги\"/>
    </mc:Choice>
  </mc:AlternateContent>
  <xr:revisionPtr revIDLastSave="0" documentId="13_ncr:1_{9E0194C0-AE96-47CF-BA65-344D2134582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5" sheetId="5" r:id="rId5"/>
  </sheets>
  <definedNames>
    <definedName name="_xlnm.Print_Area" localSheetId="2">'R'!$A$1:$O$23</definedName>
    <definedName name="_xlnm.Print_Area" localSheetId="0">Абс!$A$1:$O$56</definedName>
    <definedName name="_xlnm.Print_Area" localSheetId="1">Т2!$A$1:$O$19</definedName>
    <definedName name="_xlnm.Print_Area" localSheetId="3">Т3!$A$1:$O$29</definedName>
    <definedName name="_xlnm.Print_Area" localSheetId="4">Т5!$A$1:$K$20</definedName>
  </definedNames>
  <calcPr calcId="181029" iterateDelta="1E-4"/>
</workbook>
</file>

<file path=xl/calcChain.xml><?xml version="1.0" encoding="utf-8"?>
<calcChain xmlns="http://schemas.openxmlformats.org/spreadsheetml/2006/main">
  <c r="D50" i="1" l="1"/>
  <c r="C50" i="1"/>
  <c r="C37" i="1"/>
  <c r="D37" i="1"/>
  <c r="D38" i="1"/>
  <c r="C38" i="1"/>
  <c r="D26" i="4"/>
  <c r="C26" i="4"/>
  <c r="D15" i="3"/>
  <c r="C15" i="3"/>
  <c r="D17" i="5"/>
  <c r="D18" i="5"/>
  <c r="D16" i="5"/>
  <c r="D12" i="5"/>
  <c r="D15" i="5"/>
  <c r="D10" i="5"/>
  <c r="D14" i="5"/>
  <c r="D13" i="5"/>
  <c r="D11" i="5"/>
  <c r="D9" i="5"/>
  <c r="D7" i="5"/>
  <c r="D8" i="5"/>
  <c r="C18" i="5"/>
  <c r="D53" i="1" l="1"/>
  <c r="D52" i="1"/>
  <c r="D51" i="1"/>
  <c r="D49" i="1"/>
  <c r="D48" i="1"/>
  <c r="D47" i="1"/>
  <c r="D46" i="1"/>
  <c r="D45" i="1"/>
  <c r="D44" i="1"/>
  <c r="D43" i="1"/>
  <c r="D42" i="1"/>
  <c r="D41" i="1"/>
  <c r="D40" i="1"/>
  <c r="D39" i="1"/>
  <c r="D35" i="1"/>
  <c r="D34" i="1"/>
  <c r="D33" i="1"/>
  <c r="D26" i="1"/>
  <c r="D32" i="1"/>
  <c r="D31" i="1"/>
  <c r="D20" i="1"/>
  <c r="D27" i="1"/>
  <c r="D25" i="1"/>
  <c r="D18" i="1"/>
  <c r="D13" i="1"/>
  <c r="D12" i="1"/>
  <c r="D36" i="1"/>
  <c r="D30" i="1"/>
  <c r="D29" i="1"/>
  <c r="D21" i="1"/>
  <c r="D19" i="1"/>
  <c r="D28" i="1"/>
  <c r="D23" i="1"/>
  <c r="D17" i="1"/>
  <c r="D16" i="1"/>
  <c r="D22" i="1"/>
  <c r="D15" i="1"/>
  <c r="D11" i="1"/>
  <c r="D24" i="1"/>
  <c r="D14" i="1"/>
  <c r="D9" i="1"/>
  <c r="D7" i="1"/>
  <c r="D10" i="1"/>
  <c r="D8" i="1"/>
  <c r="D27" i="4" l="1"/>
  <c r="D25" i="4"/>
  <c r="D24" i="4"/>
  <c r="D23" i="4"/>
  <c r="D18" i="4"/>
  <c r="D22" i="4"/>
  <c r="D21" i="4"/>
  <c r="D20" i="4"/>
  <c r="D19" i="4"/>
  <c r="D16" i="4"/>
  <c r="D17" i="4"/>
  <c r="D11" i="4"/>
  <c r="D15" i="4"/>
  <c r="D14" i="4"/>
  <c r="D10" i="4"/>
  <c r="D13" i="4"/>
  <c r="D12" i="4"/>
  <c r="D8" i="4"/>
  <c r="D7" i="4"/>
  <c r="D9" i="4"/>
  <c r="D16" i="2" l="1"/>
  <c r="D15" i="2"/>
  <c r="D14" i="2"/>
  <c r="D13" i="2"/>
  <c r="D12" i="2"/>
  <c r="D10" i="2"/>
  <c r="D11" i="2"/>
  <c r="D9" i="2"/>
  <c r="D8" i="2"/>
  <c r="D7" i="2"/>
  <c r="D20" i="3"/>
  <c r="D14" i="3"/>
  <c r="D19" i="3"/>
  <c r="D18" i="3"/>
  <c r="D17" i="3"/>
  <c r="D13" i="3"/>
  <c r="D16" i="3"/>
  <c r="D9" i="3"/>
  <c r="D12" i="3"/>
  <c r="D11" i="3"/>
  <c r="D10" i="3"/>
  <c r="D7" i="3"/>
  <c r="D8" i="3"/>
  <c r="C13" i="3"/>
  <c r="C16" i="5"/>
  <c r="C10" i="5"/>
  <c r="C22" i="1" l="1"/>
  <c r="C53" i="1"/>
  <c r="C52" i="1"/>
  <c r="C51" i="1"/>
  <c r="C49" i="1"/>
  <c r="C48" i="1"/>
  <c r="C47" i="1"/>
  <c r="C46" i="1"/>
  <c r="C45" i="1"/>
  <c r="C44" i="1"/>
  <c r="C43" i="1"/>
  <c r="C42" i="1"/>
  <c r="C41" i="1"/>
  <c r="C31" i="1"/>
  <c r="C40" i="1"/>
  <c r="C39" i="1"/>
  <c r="C36" i="1"/>
  <c r="C35" i="1"/>
  <c r="C34" i="1"/>
  <c r="C29" i="1"/>
  <c r="C33" i="1"/>
  <c r="C26" i="1"/>
  <c r="C32" i="1"/>
  <c r="C21" i="1"/>
  <c r="C30" i="1"/>
  <c r="C24" i="1"/>
  <c r="C28" i="1"/>
  <c r="C20" i="1"/>
  <c r="C15" i="1"/>
  <c r="C27" i="1"/>
  <c r="C18" i="1"/>
  <c r="C23" i="1"/>
  <c r="C17" i="1"/>
  <c r="C25" i="1"/>
  <c r="C16" i="1"/>
  <c r="C19" i="1"/>
  <c r="C14" i="1"/>
  <c r="C8" i="1"/>
  <c r="C10" i="1"/>
  <c r="C9" i="1"/>
  <c r="C11" i="1"/>
  <c r="C13" i="1"/>
  <c r="C12" i="1"/>
  <c r="C9" i="3"/>
  <c r="C23" i="4" l="1"/>
  <c r="C21" i="4"/>
  <c r="C15" i="2"/>
  <c r="C12" i="2"/>
  <c r="C13" i="2"/>
  <c r="C11" i="2"/>
  <c r="C14" i="2"/>
  <c r="C9" i="2"/>
  <c r="C10" i="2"/>
  <c r="C8" i="2"/>
  <c r="C7" i="2"/>
  <c r="C12" i="5"/>
  <c r="C7" i="5"/>
  <c r="C9" i="5"/>
  <c r="C18" i="3"/>
  <c r="C17" i="3"/>
  <c r="C16" i="3"/>
  <c r="C20" i="3"/>
  <c r="C14" i="3"/>
  <c r="C19" i="3"/>
  <c r="C10" i="3"/>
  <c r="C12" i="3"/>
  <c r="C7" i="3"/>
  <c r="C11" i="3"/>
  <c r="C8" i="3"/>
  <c r="C13" i="5" l="1"/>
  <c r="C14" i="5"/>
  <c r="C17" i="5"/>
  <c r="C11" i="5"/>
  <c r="C15" i="5"/>
  <c r="C8" i="5"/>
  <c r="C7" i="1" l="1"/>
  <c r="C27" i="4" l="1"/>
  <c r="C18" i="4"/>
  <c r="C17" i="4"/>
  <c r="C16" i="4"/>
  <c r="C12" i="4"/>
  <c r="C13" i="4"/>
  <c r="C25" i="4"/>
  <c r="C24" i="4"/>
  <c r="C15" i="4"/>
  <c r="C22" i="4"/>
  <c r="C9" i="4"/>
  <c r="C20" i="4"/>
  <c r="C14" i="4"/>
  <c r="C19" i="4"/>
  <c r="C8" i="4"/>
  <c r="C10" i="4"/>
  <c r="C11" i="4"/>
  <c r="C7" i="4"/>
  <c r="C16" i="2"/>
</calcChain>
</file>

<file path=xl/sharedStrings.xml><?xml version="1.0" encoding="utf-8"?>
<sst xmlns="http://schemas.openxmlformats.org/spreadsheetml/2006/main" count="676" uniqueCount="200">
  <si>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</si>
  <si>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</si>
  <si>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</si>
  <si>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</si>
  <si>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</si>
  <si>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</si>
  <si>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</si>
  <si>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</si>
  <si>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</si>
  <si>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</si>
  <si>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</si>
  <si>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</si>
  <si>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</si>
  <si>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</si>
  <si>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</si>
  <si>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4</t>
  </si>
  <si>
    <t>Свердловская обл.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</si>
  <si>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</si>
  <si>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</si>
  <si>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</si>
  <si>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</si>
  <si>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</si>
  <si>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</si>
  <si>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</si>
  <si>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9</t>
  </si>
  <si>
    <t>Toyota LC 200</t>
  </si>
  <si>
    <t>10</t>
  </si>
  <si>
    <t>Ростовская обл.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</si>
  <si>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</si>
  <si>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</si>
  <si>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</si>
  <si>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</si>
  <si>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</si>
  <si>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</si>
  <si>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</si>
  <si>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</si>
  <si>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</si>
  <si>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</si>
  <si>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</si>
  <si>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</si>
  <si>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</si>
  <si>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</si>
  <si>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</si>
  <si>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</si>
  <si>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</si>
  <si>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</si>
  <si>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</si>
  <si>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</si>
  <si>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</si>
  <si>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</si>
  <si>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</si>
  <si>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</si>
  <si>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</si>
  <si>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</si>
  <si>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</si>
  <si>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Папуцкий Вячеслав</t>
  </si>
  <si>
    <t>УАЗ Патриот</t>
  </si>
  <si>
    <t>Динабург Андрей</t>
  </si>
  <si>
    <t>Новиков Вадим</t>
  </si>
  <si>
    <t>Нифонтова Анастасия</t>
  </si>
  <si>
    <t>Черкесов Алексей</t>
  </si>
  <si>
    <t>Русанов Александр</t>
  </si>
  <si>
    <t>Yamaha YXZ 1000 R</t>
  </si>
  <si>
    <t>Nissan Pathfinder</t>
  </si>
  <si>
    <t>Иванов Константин</t>
  </si>
  <si>
    <t>Мельцер Игорь</t>
  </si>
  <si>
    <t>Mitsubishi Pajero</t>
  </si>
  <si>
    <t>Игнатов Алексей</t>
  </si>
  <si>
    <t>Челябинская обл.</t>
  </si>
  <si>
    <t>Челябинск</t>
  </si>
  <si>
    <t>Мордкович Дмитрий</t>
  </si>
  <si>
    <t>Карякин Сергей</t>
  </si>
  <si>
    <t>Екатеринбург</t>
  </si>
  <si>
    <t>Can-Am Maverick Max XRS Turbo RR</t>
  </si>
  <si>
    <t>Черкесов Дмитрий</t>
  </si>
  <si>
    <t>Чернянка</t>
  </si>
  <si>
    <t>Can-Am Maverick XRS Turbo R</t>
  </si>
  <si>
    <t>Андреев Павел</t>
  </si>
  <si>
    <t>Архангельская обл.</t>
  </si>
  <si>
    <t>Архангельск</t>
  </si>
  <si>
    <t>Гадасин Борис</t>
  </si>
  <si>
    <t>G-Force T-3GF</t>
  </si>
  <si>
    <t>Шмотьев Алексей</t>
  </si>
  <si>
    <t>Алексеев Александр</t>
  </si>
  <si>
    <t>Новиков Андрей</t>
  </si>
  <si>
    <t>Назаркин Денис</t>
  </si>
  <si>
    <t>21</t>
  </si>
  <si>
    <t>22</t>
  </si>
  <si>
    <t>23</t>
  </si>
  <si>
    <t>Петровское</t>
  </si>
  <si>
    <t>1 этап
ЕКП №30202
09-12.02.2023
Ленинградская обл.,
д.Новожилово</t>
  </si>
  <si>
    <t>2 этап
ЕКП №30203
14-18.04.2023
Астраханская обл.,
г.Астрахань</t>
  </si>
  <si>
    <t>3 этап
ЕКП №30204
05-09.07.2023
Респ.Татарстан,
г.Казань</t>
  </si>
  <si>
    <t>4 этап
ЕКП №30205
25-27.08.2023
Владимирская обл.,
г.Суздаль</t>
  </si>
  <si>
    <t>5 этап
ЕКП №30206
21-24.09.2023
Ульяновская обл.,
г.Ульяновск</t>
  </si>
  <si>
    <t>6 этап
ЕКП №30207
26-29.10.2023
Волгоградская обл.,
х.Вертячий</t>
  </si>
  <si>
    <t>Соколов Евгений</t>
  </si>
  <si>
    <t>Довгий Александр</t>
  </si>
  <si>
    <t>Рязанская обл.</t>
  </si>
  <si>
    <t>Рязань</t>
  </si>
  <si>
    <t>Бочкарев Александр</t>
  </si>
  <si>
    <t>Тюпенкин Владимир</t>
  </si>
  <si>
    <t xml:space="preserve">Ульяновск </t>
  </si>
  <si>
    <t>Toyota LC 80</t>
  </si>
  <si>
    <t>Мироненко Александр</t>
  </si>
  <si>
    <t>Фрезоргер Евгений</t>
  </si>
  <si>
    <t>Омская обл.</t>
  </si>
  <si>
    <t>Омск</t>
  </si>
  <si>
    <t>Русинов Роман</t>
  </si>
  <si>
    <t>Мисиков Руслан</t>
  </si>
  <si>
    <t>Шигабутдинов Тимур</t>
  </si>
  <si>
    <t>Респ.Татарстан</t>
  </si>
  <si>
    <t>Казань</t>
  </si>
  <si>
    <t>Can-Am Maverick X3 XDS</t>
  </si>
  <si>
    <t>24</t>
  </si>
  <si>
    <t>25</t>
  </si>
  <si>
    <t>26</t>
  </si>
  <si>
    <t>27</t>
  </si>
  <si>
    <t>28</t>
  </si>
  <si>
    <t>29</t>
  </si>
  <si>
    <t>30</t>
  </si>
  <si>
    <t>1 этап
ЕКП №30166
14-18.04.2023
Астраханская обл.,
г.Астрахань</t>
  </si>
  <si>
    <t>2 этап
ЕКП №30186
05-09.07.2023
Респ.Татарстан,
г.Казань</t>
  </si>
  <si>
    <t>3 этап
ЕКП №30201
21-24.09.2023
Ульяновская обл.,
г.Ульяновск</t>
  </si>
  <si>
    <t>4 этап
ЕКП №30572
26-29.10.2023
Волгоградская обл.,
х.Вертячий</t>
  </si>
  <si>
    <t>Каргинов Андрей</t>
  </si>
  <si>
    <t>Н.Челны</t>
  </si>
  <si>
    <t>КАМАЗ 435091</t>
  </si>
  <si>
    <t>Мардеев Айрат</t>
  </si>
  <si>
    <t>КАМАЗ 435092</t>
  </si>
  <si>
    <t>Шкляев Михаил</t>
  </si>
  <si>
    <t>Нижегородская обл.</t>
  </si>
  <si>
    <t>Н.Новгород</t>
  </si>
  <si>
    <t>ГАЗ Садко Next</t>
  </si>
  <si>
    <t>Филякин Александр</t>
  </si>
  <si>
    <t>Хлебов Алексей</t>
  </si>
  <si>
    <t>Куприянов Сергей</t>
  </si>
  <si>
    <t>КАМАЗ 43509</t>
  </si>
  <si>
    <t>УАЗ Пикап/Toyota LC 80</t>
  </si>
  <si>
    <t>Nissan Patrol/Toyota LC 200</t>
  </si>
  <si>
    <t>УАЗ-3151</t>
  </si>
  <si>
    <t>ВАЗ-21214</t>
  </si>
  <si>
    <t>Евстратов Сергей</t>
  </si>
  <si>
    <t>Голоушкин Александр</t>
  </si>
  <si>
    <t>Can-Am Maverick XRS Turbo RR</t>
  </si>
  <si>
    <t>Can-Am Maverick XRС Turbo RR</t>
  </si>
  <si>
    <t>Паристый Иван</t>
  </si>
  <si>
    <t>УАЗ Карго</t>
  </si>
  <si>
    <t>Найшуль Арсен</t>
  </si>
  <si>
    <t>Юрковский Никита</t>
  </si>
  <si>
    <t>Саратовская обл.</t>
  </si>
  <si>
    <t>Балаково</t>
  </si>
  <si>
    <t>Вавренюк Богдан</t>
  </si>
  <si>
    <t>Коломна</t>
  </si>
  <si>
    <t>Еникеев Мансур</t>
  </si>
  <si>
    <t>Орлов Александр</t>
  </si>
  <si>
    <t>Волгоградская обл.</t>
  </si>
  <si>
    <t>Волгоград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</si>
  <si>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</si>
  <si>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</si>
  <si>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</si>
  <si>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</si>
  <si>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</si>
  <si>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</si>
  <si>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</si>
  <si>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</si>
  <si>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</si>
  <si>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</si>
  <si>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Николаев Эдуард</t>
  </si>
  <si>
    <t>Сотников Дмитрий</t>
  </si>
  <si>
    <t>Найман Юрий</t>
  </si>
  <si>
    <t>Миасс</t>
  </si>
  <si>
    <t>УРАЛ</t>
  </si>
  <si>
    <t>Can-Am Maverick X3/Toyota Hilux</t>
  </si>
  <si>
    <t>ВАЗ-2123</t>
  </si>
  <si>
    <t>ГАЗель Next</t>
  </si>
  <si>
    <t>41</t>
  </si>
  <si>
    <t>BMW X5/Mini Cooper Countryman</t>
  </si>
  <si>
    <t>Семёнов Александр</t>
  </si>
  <si>
    <t>ГАЗ-67</t>
  </si>
  <si>
    <t>Каримов Богдан</t>
  </si>
  <si>
    <t>Шибалов Антон</t>
  </si>
  <si>
    <t xml:space="preserve">Сумма очков за вычетом худшего результата </t>
  </si>
  <si>
    <t>Демерджи Арсен</t>
  </si>
  <si>
    <t>Симферополь</t>
  </si>
  <si>
    <t>42</t>
  </si>
  <si>
    <t>Красногорск</t>
  </si>
  <si>
    <t>Моисеев Владимир</t>
  </si>
  <si>
    <t>Toyota LC 200/Nissan NP-300 Pick-Up</t>
  </si>
  <si>
    <t>Митяев Михаил</t>
  </si>
  <si>
    <t>Самарская обл.</t>
  </si>
  <si>
    <t>Тольятти</t>
  </si>
  <si>
    <t>Lada Niva Sport</t>
  </si>
  <si>
    <t>Анциферов Михаил</t>
  </si>
  <si>
    <t>43</t>
  </si>
  <si>
    <t>МИНИСТЕРСТВО СПОРТА РФ
РОССИЙСКАЯ АВТОМОБИЛЬНАЯ ФЕДЕРАЦИЯ
ЧЕМПИОНАТ РОССИИ в спортивной дисциплине ралли-рейды "Абсолютный" (1660661811Л), муж., жен.
Зачет Пилотов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</si>
  <si>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"Т2" (1660621811Л), муж., жен.
Зачет Пилотов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</si>
  <si>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 R" (1660671811Л), муж., жен.
Зачет Пилотов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</si>
  <si>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"Т3" (16606631811Л), , муж., жен.
Зачет Пилотов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</si>
  <si>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"Т5" (1660651811Л), муж., жен.
Зачет Пилотов
ПРЕДВАРИТЕЛЬНЫЙ ИТОГОВЫЙ ПРОТОКОЛ ЛИЧНЫХ РЕЗУЛЬТАТОВ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</si>
</sst>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9" xfId="1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7" fillId="4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9" xfId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7" xfId="0" applyFont="1" applyFill="1" applyBorder="1" applyAlignment="1">
      <alignment vertical="center" wrapText="1"/>
    </xf>
    <xf numFmtId="0" fontId="7" fillId="3" borderId="27" xfId="1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2" borderId="38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7" fillId="3" borderId="39" xfId="1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/>
    </xf>
    <xf numFmtId="0" fontId="7" fillId="0" borderId="17" xfId="1" applyFont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7" fillId="0" borderId="31" xfId="1" applyFont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7" fillId="3" borderId="46" xfId="0" applyFont="1" applyFill="1" applyBorder="1" applyAlignment="1">
      <alignment vertical="center" wrapText="1"/>
    </xf>
    <xf numFmtId="0" fontId="7" fillId="3" borderId="46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2" borderId="49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vertical="center" wrapText="1"/>
    </xf>
    <xf numFmtId="0" fontId="8" fillId="6" borderId="31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7" fillId="0" borderId="5" xfId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Пояснение" xfId="1" builtinId="53" customBuiltin="1"/>
  </cellStyles>
  <dxfs count="7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420"/>
          <a:ext cx="77751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zoomScale="90" zoomScaleNormal="90" workbookViewId="0">
      <selection activeCell="A7" sqref="A7"/>
    </sheetView>
  </sheetViews>
  <sheetFormatPr defaultRowHeight="12.75" x14ac:dyDescent="0.2"/>
  <cols>
    <col min="1" max="1" width="7.7109375" customWidth="1"/>
    <col min="2" max="2" width="27.28515625" customWidth="1"/>
    <col min="3" max="4" width="12.140625" customWidth="1"/>
    <col min="5" max="5" width="22.7109375" customWidth="1"/>
    <col min="6" max="6" width="20" customWidth="1"/>
    <col min="7" max="7" width="39.7109375" customWidth="1"/>
    <col min="8" max="19" width="11.85546875" customWidth="1"/>
    <col min="20" max="1027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2" t="s">
        <v>195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60" customHeight="1" thickBot="1" x14ac:dyDescent="0.25">
      <c r="A4" s="163" t="s">
        <v>0</v>
      </c>
      <c r="B4" s="164" t="s">
        <v>1</v>
      </c>
      <c r="C4" s="165" t="s">
        <v>2</v>
      </c>
      <c r="D4" s="165" t="s">
        <v>182</v>
      </c>
      <c r="E4" s="165" t="s">
        <v>3</v>
      </c>
      <c r="F4" s="165" t="s">
        <v>4</v>
      </c>
      <c r="G4" s="165" t="s">
        <v>5</v>
      </c>
      <c r="H4" s="163" t="s">
        <v>90</v>
      </c>
      <c r="I4" s="166"/>
      <c r="J4" s="161" t="s">
        <v>91</v>
      </c>
      <c r="K4" s="161"/>
      <c r="L4" s="161" t="s">
        <v>92</v>
      </c>
      <c r="M4" s="161"/>
      <c r="N4" s="161" t="s">
        <v>93</v>
      </c>
      <c r="O4" s="161"/>
      <c r="P4" s="161" t="s">
        <v>94</v>
      </c>
      <c r="Q4" s="161"/>
      <c r="R4" s="161" t="s">
        <v>95</v>
      </c>
      <c r="S4" s="161"/>
    </row>
    <row r="5" spans="1:19" ht="57.75" customHeight="1" thickBot="1" x14ac:dyDescent="0.25">
      <c r="A5" s="163"/>
      <c r="B5" s="164"/>
      <c r="C5" s="165"/>
      <c r="D5" s="165"/>
      <c r="E5" s="165"/>
      <c r="F5" s="165"/>
      <c r="G5" s="165"/>
      <c r="H5" s="167"/>
      <c r="I5" s="168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1" customHeight="1" thickBot="1" x14ac:dyDescent="0.25">
      <c r="A6" s="163"/>
      <c r="B6" s="164"/>
      <c r="C6" s="165"/>
      <c r="D6" s="165"/>
      <c r="E6" s="165"/>
      <c r="F6" s="165"/>
      <c r="G6" s="165"/>
      <c r="H6" s="80" t="s">
        <v>6</v>
      </c>
      <c r="I6" s="6" t="s">
        <v>7</v>
      </c>
      <c r="J6" s="5" t="s">
        <v>6</v>
      </c>
      <c r="K6" s="6" t="s">
        <v>7</v>
      </c>
      <c r="L6" s="111" t="s">
        <v>6</v>
      </c>
      <c r="M6" s="112" t="s">
        <v>7</v>
      </c>
      <c r="N6" s="111" t="s">
        <v>6</v>
      </c>
      <c r="O6" s="112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24" t="s">
        <v>8</v>
      </c>
      <c r="B7" s="8" t="s">
        <v>70</v>
      </c>
      <c r="C7" s="35">
        <f t="shared" ref="C7:C33" si="0">SUM(I7,K7,M7,O7,Q7,S7)</f>
        <v>107</v>
      </c>
      <c r="D7" s="137">
        <f>SUM(I7,K7,O7,Q7,S7)</f>
        <v>107</v>
      </c>
      <c r="E7" s="10" t="s">
        <v>9</v>
      </c>
      <c r="F7" s="10" t="s">
        <v>9</v>
      </c>
      <c r="G7" s="160" t="s">
        <v>17</v>
      </c>
      <c r="H7" s="43">
        <v>1</v>
      </c>
      <c r="I7" s="44">
        <v>30</v>
      </c>
      <c r="J7" s="43">
        <v>1</v>
      </c>
      <c r="K7" s="44">
        <v>30</v>
      </c>
      <c r="L7" s="145">
        <v>15</v>
      </c>
      <c r="M7" s="146">
        <v>0</v>
      </c>
      <c r="N7" s="97">
        <v>6</v>
      </c>
      <c r="O7" s="40">
        <v>8</v>
      </c>
      <c r="P7" s="43">
        <v>3</v>
      </c>
      <c r="Q7" s="84">
        <v>18</v>
      </c>
      <c r="R7" s="43">
        <v>2</v>
      </c>
      <c r="S7" s="44">
        <v>21</v>
      </c>
    </row>
    <row r="8" spans="1:19" s="11" customFormat="1" ht="16.149999999999999" customHeight="1" x14ac:dyDescent="0.25">
      <c r="A8" s="28" t="s">
        <v>10</v>
      </c>
      <c r="B8" s="74" t="s">
        <v>13</v>
      </c>
      <c r="C8" s="140">
        <f t="shared" si="0"/>
        <v>103</v>
      </c>
      <c r="D8" s="143">
        <f>SUM(M8,O8,Q8,S8)</f>
        <v>103</v>
      </c>
      <c r="E8" s="61" t="s">
        <v>14</v>
      </c>
      <c r="F8" s="61" t="s">
        <v>89</v>
      </c>
      <c r="G8" s="76" t="s">
        <v>177</v>
      </c>
      <c r="H8" s="138" t="s">
        <v>42</v>
      </c>
      <c r="I8" s="139"/>
      <c r="J8" s="67" t="s">
        <v>42</v>
      </c>
      <c r="K8" s="42"/>
      <c r="L8" s="97">
        <v>1</v>
      </c>
      <c r="M8" s="40">
        <v>30</v>
      </c>
      <c r="N8" s="97">
        <v>1</v>
      </c>
      <c r="O8" s="40">
        <v>30</v>
      </c>
      <c r="P8" s="67">
        <v>1</v>
      </c>
      <c r="Q8" s="85">
        <v>30</v>
      </c>
      <c r="R8" s="67">
        <v>6</v>
      </c>
      <c r="S8" s="42">
        <v>13</v>
      </c>
    </row>
    <row r="9" spans="1:19" s="11" customFormat="1" ht="16.149999999999999" customHeight="1" x14ac:dyDescent="0.25">
      <c r="A9" s="28" t="s">
        <v>12</v>
      </c>
      <c r="B9" s="13" t="s">
        <v>60</v>
      </c>
      <c r="C9" s="141">
        <f t="shared" si="0"/>
        <v>99</v>
      </c>
      <c r="D9" s="122">
        <f>SUM(K9,M9,O9,Q9,S9)</f>
        <v>89</v>
      </c>
      <c r="E9" s="15" t="s">
        <v>31</v>
      </c>
      <c r="F9" s="15" t="s">
        <v>32</v>
      </c>
      <c r="G9" s="16" t="s">
        <v>17</v>
      </c>
      <c r="H9" s="138">
        <v>5</v>
      </c>
      <c r="I9" s="139">
        <v>10</v>
      </c>
      <c r="J9" s="67">
        <v>4</v>
      </c>
      <c r="K9" s="42">
        <v>12</v>
      </c>
      <c r="L9" s="97">
        <v>5</v>
      </c>
      <c r="M9" s="40">
        <v>11</v>
      </c>
      <c r="N9" s="97">
        <v>2</v>
      </c>
      <c r="O9" s="40">
        <v>23</v>
      </c>
      <c r="P9" s="67">
        <v>4</v>
      </c>
      <c r="Q9" s="85">
        <v>13</v>
      </c>
      <c r="R9" s="67">
        <v>1</v>
      </c>
      <c r="S9" s="42">
        <v>30</v>
      </c>
    </row>
    <row r="10" spans="1:19" s="11" customFormat="1" ht="16.149999999999999" customHeight="1" x14ac:dyDescent="0.25">
      <c r="A10" s="28" t="s">
        <v>15</v>
      </c>
      <c r="B10" s="74" t="s">
        <v>59</v>
      </c>
      <c r="C10" s="140">
        <f t="shared" si="0"/>
        <v>88</v>
      </c>
      <c r="D10" s="143">
        <f>SUM(K10,M10,O10,Q10,S10)</f>
        <v>88</v>
      </c>
      <c r="E10" s="61" t="s">
        <v>9</v>
      </c>
      <c r="F10" s="61" t="s">
        <v>9</v>
      </c>
      <c r="G10" s="76" t="s">
        <v>73</v>
      </c>
      <c r="H10" s="138">
        <v>16</v>
      </c>
      <c r="I10" s="139">
        <v>0</v>
      </c>
      <c r="J10" s="67">
        <v>3</v>
      </c>
      <c r="K10" s="42">
        <v>16</v>
      </c>
      <c r="L10" s="97">
        <v>4</v>
      </c>
      <c r="M10" s="40">
        <v>15</v>
      </c>
      <c r="N10" s="97">
        <v>3</v>
      </c>
      <c r="O10" s="40">
        <v>18</v>
      </c>
      <c r="P10" s="67">
        <v>2</v>
      </c>
      <c r="Q10" s="85">
        <v>23</v>
      </c>
      <c r="R10" s="67">
        <v>3</v>
      </c>
      <c r="S10" s="42">
        <v>16</v>
      </c>
    </row>
    <row r="11" spans="1:19" s="11" customFormat="1" ht="16.149999999999999" customHeight="1" x14ac:dyDescent="0.25">
      <c r="A11" s="28" t="s">
        <v>18</v>
      </c>
      <c r="B11" s="17" t="s">
        <v>74</v>
      </c>
      <c r="C11" s="141">
        <f t="shared" si="0"/>
        <v>65</v>
      </c>
      <c r="D11" s="122">
        <f>SUM(I11,K11,O11,Q11,S11)</f>
        <v>65</v>
      </c>
      <c r="E11" s="18" t="s">
        <v>31</v>
      </c>
      <c r="F11" s="18" t="s">
        <v>75</v>
      </c>
      <c r="G11" s="16" t="s">
        <v>73</v>
      </c>
      <c r="H11" s="67">
        <v>4</v>
      </c>
      <c r="I11" s="42">
        <v>13</v>
      </c>
      <c r="J11" s="67">
        <v>2</v>
      </c>
      <c r="K11" s="42">
        <v>21</v>
      </c>
      <c r="L11" s="145">
        <v>18</v>
      </c>
      <c r="M11" s="146">
        <v>0</v>
      </c>
      <c r="N11" s="97">
        <v>4</v>
      </c>
      <c r="O11" s="40">
        <v>13</v>
      </c>
      <c r="P11" s="67">
        <v>7</v>
      </c>
      <c r="Q11" s="85">
        <v>6</v>
      </c>
      <c r="R11" s="67">
        <v>4</v>
      </c>
      <c r="S11" s="42">
        <v>12</v>
      </c>
    </row>
    <row r="12" spans="1:19" s="11" customFormat="1" ht="16.149999999999999" customHeight="1" x14ac:dyDescent="0.25">
      <c r="A12" s="28" t="s">
        <v>19</v>
      </c>
      <c r="B12" s="17" t="s">
        <v>20</v>
      </c>
      <c r="C12" s="141">
        <f t="shared" si="0"/>
        <v>41</v>
      </c>
      <c r="D12" s="122">
        <f>SUM(I12,K12,M12,O12,Q12,S12)</f>
        <v>41</v>
      </c>
      <c r="E12" s="18" t="s">
        <v>21</v>
      </c>
      <c r="F12" s="18" t="s">
        <v>21</v>
      </c>
      <c r="G12" s="29" t="s">
        <v>11</v>
      </c>
      <c r="H12" s="67">
        <v>3</v>
      </c>
      <c r="I12" s="42">
        <v>20</v>
      </c>
      <c r="J12" s="67" t="s">
        <v>42</v>
      </c>
      <c r="K12" s="42"/>
      <c r="L12" s="97">
        <v>2</v>
      </c>
      <c r="M12" s="40">
        <v>21</v>
      </c>
      <c r="N12" s="97" t="s">
        <v>42</v>
      </c>
      <c r="O12" s="40"/>
      <c r="P12" s="69"/>
      <c r="Q12" s="87"/>
      <c r="R12" s="69"/>
      <c r="S12" s="40"/>
    </row>
    <row r="13" spans="1:19" s="11" customFormat="1" ht="16.149999999999999" customHeight="1" x14ac:dyDescent="0.25">
      <c r="A13" s="28" t="s">
        <v>22</v>
      </c>
      <c r="B13" s="17" t="s">
        <v>71</v>
      </c>
      <c r="C13" s="141">
        <f t="shared" si="0"/>
        <v>41</v>
      </c>
      <c r="D13" s="122">
        <f>SUM(I13,K13,M13,O13,Q13,S13)</f>
        <v>41</v>
      </c>
      <c r="E13" s="18" t="s">
        <v>16</v>
      </c>
      <c r="F13" s="18" t="s">
        <v>72</v>
      </c>
      <c r="G13" s="29" t="s">
        <v>73</v>
      </c>
      <c r="H13" s="67">
        <v>2</v>
      </c>
      <c r="I13" s="42">
        <v>21</v>
      </c>
      <c r="J13" s="67"/>
      <c r="K13" s="42"/>
      <c r="L13" s="97">
        <v>3</v>
      </c>
      <c r="M13" s="40">
        <v>20</v>
      </c>
      <c r="N13" s="97"/>
      <c r="O13" s="40"/>
      <c r="P13" s="69"/>
      <c r="Q13" s="87"/>
      <c r="R13" s="69"/>
      <c r="S13" s="40"/>
    </row>
    <row r="14" spans="1:19" s="11" customFormat="1" ht="16.149999999999999" customHeight="1" x14ac:dyDescent="0.25">
      <c r="A14" s="28" t="s">
        <v>23</v>
      </c>
      <c r="B14" s="17" t="s">
        <v>104</v>
      </c>
      <c r="C14" s="141">
        <f t="shared" si="0"/>
        <v>30</v>
      </c>
      <c r="D14" s="122">
        <f>SUM(K14,M14,O14,Q14,S14)</f>
        <v>30</v>
      </c>
      <c r="E14" s="18" t="s">
        <v>21</v>
      </c>
      <c r="F14" s="18" t="s">
        <v>21</v>
      </c>
      <c r="G14" s="16" t="s">
        <v>17</v>
      </c>
      <c r="H14" s="67"/>
      <c r="I14" s="42"/>
      <c r="J14" s="67">
        <v>5</v>
      </c>
      <c r="K14" s="42">
        <v>10</v>
      </c>
      <c r="L14" s="97">
        <v>7</v>
      </c>
      <c r="M14" s="40">
        <v>6</v>
      </c>
      <c r="N14" s="97">
        <v>8</v>
      </c>
      <c r="O14" s="40">
        <v>4</v>
      </c>
      <c r="P14" s="67">
        <v>5</v>
      </c>
      <c r="Q14" s="85">
        <v>10</v>
      </c>
      <c r="R14" s="67" t="s">
        <v>42</v>
      </c>
      <c r="S14" s="42"/>
    </row>
    <row r="15" spans="1:19" s="11" customFormat="1" ht="16.149999999999999" customHeight="1" x14ac:dyDescent="0.25">
      <c r="A15" s="28" t="s">
        <v>24</v>
      </c>
      <c r="B15" s="74" t="s">
        <v>67</v>
      </c>
      <c r="C15" s="140">
        <f t="shared" si="0"/>
        <v>29</v>
      </c>
      <c r="D15" s="143">
        <f>SUM(K15,M15,O15,Q15,S15)</f>
        <v>29</v>
      </c>
      <c r="E15" s="61" t="s">
        <v>68</v>
      </c>
      <c r="F15" s="61" t="s">
        <v>69</v>
      </c>
      <c r="G15" s="29" t="s">
        <v>175</v>
      </c>
      <c r="H15" s="138">
        <v>22</v>
      </c>
      <c r="I15" s="139">
        <v>0</v>
      </c>
      <c r="J15" s="67">
        <v>19</v>
      </c>
      <c r="K15" s="42">
        <v>1</v>
      </c>
      <c r="L15" s="97">
        <v>9</v>
      </c>
      <c r="M15" s="40">
        <v>7</v>
      </c>
      <c r="N15" s="97">
        <v>7</v>
      </c>
      <c r="O15" s="40">
        <v>11</v>
      </c>
      <c r="P15" s="67">
        <v>8</v>
      </c>
      <c r="Q15" s="85">
        <v>9</v>
      </c>
      <c r="R15" s="67">
        <v>15</v>
      </c>
      <c r="S15" s="42">
        <v>1</v>
      </c>
    </row>
    <row r="16" spans="1:19" s="11" customFormat="1" ht="16.149999999999999" customHeight="1" x14ac:dyDescent="0.25">
      <c r="A16" s="28" t="s">
        <v>26</v>
      </c>
      <c r="B16" s="74" t="s">
        <v>64</v>
      </c>
      <c r="C16" s="140">
        <f t="shared" si="0"/>
        <v>23</v>
      </c>
      <c r="D16" s="143">
        <f>SUM(I16,K16,O16,Q16,S16)</f>
        <v>22</v>
      </c>
      <c r="E16" s="61" t="s">
        <v>9</v>
      </c>
      <c r="F16" s="61" t="s">
        <v>9</v>
      </c>
      <c r="G16" s="16" t="s">
        <v>188</v>
      </c>
      <c r="H16" s="67">
        <v>9</v>
      </c>
      <c r="I16" s="42">
        <v>7</v>
      </c>
      <c r="J16" s="67">
        <v>11</v>
      </c>
      <c r="K16" s="42">
        <v>5</v>
      </c>
      <c r="L16" s="145">
        <v>22</v>
      </c>
      <c r="M16" s="146">
        <v>1</v>
      </c>
      <c r="N16" s="97">
        <v>9</v>
      </c>
      <c r="O16" s="40">
        <v>5</v>
      </c>
      <c r="P16" s="67">
        <v>10</v>
      </c>
      <c r="Q16" s="85">
        <v>2</v>
      </c>
      <c r="R16" s="67">
        <v>13</v>
      </c>
      <c r="S16" s="42">
        <v>3</v>
      </c>
    </row>
    <row r="17" spans="1:19" s="11" customFormat="1" ht="16.149999999999999" customHeight="1" x14ac:dyDescent="0.25">
      <c r="A17" s="28" t="s">
        <v>28</v>
      </c>
      <c r="B17" s="74" t="s">
        <v>44</v>
      </c>
      <c r="C17" s="140">
        <f t="shared" si="0"/>
        <v>22</v>
      </c>
      <c r="D17" s="143">
        <f>SUM(K17,M17,O17,Q17,S17)</f>
        <v>21</v>
      </c>
      <c r="E17" s="61" t="s">
        <v>9</v>
      </c>
      <c r="F17" s="61" t="s">
        <v>9</v>
      </c>
      <c r="G17" s="90" t="s">
        <v>25</v>
      </c>
      <c r="H17" s="138">
        <v>12</v>
      </c>
      <c r="I17" s="139">
        <v>1</v>
      </c>
      <c r="J17" s="67">
        <v>12</v>
      </c>
      <c r="K17" s="42">
        <v>5</v>
      </c>
      <c r="L17" s="97">
        <v>12</v>
      </c>
      <c r="M17" s="40">
        <v>5</v>
      </c>
      <c r="N17" s="97">
        <v>11</v>
      </c>
      <c r="O17" s="40">
        <v>5</v>
      </c>
      <c r="P17" s="67">
        <v>11</v>
      </c>
      <c r="Q17" s="85">
        <v>5</v>
      </c>
      <c r="R17" s="67">
        <v>11</v>
      </c>
      <c r="S17" s="42">
        <v>1</v>
      </c>
    </row>
    <row r="18" spans="1:19" s="11" customFormat="1" ht="16.149999999999999" customHeight="1" x14ac:dyDescent="0.25">
      <c r="A18" s="28" t="s">
        <v>29</v>
      </c>
      <c r="B18" s="74" t="s">
        <v>80</v>
      </c>
      <c r="C18" s="140">
        <f t="shared" si="0"/>
        <v>18</v>
      </c>
      <c r="D18" s="143">
        <f>SUM(I18,K18,M18,O18,Q18,S18)</f>
        <v>18</v>
      </c>
      <c r="E18" s="61" t="s">
        <v>21</v>
      </c>
      <c r="F18" s="61" t="s">
        <v>21</v>
      </c>
      <c r="G18" s="76" t="s">
        <v>81</v>
      </c>
      <c r="H18" s="67">
        <v>20</v>
      </c>
      <c r="I18" s="42">
        <v>0</v>
      </c>
      <c r="J18" s="67">
        <v>6</v>
      </c>
      <c r="K18" s="42">
        <v>8</v>
      </c>
      <c r="L18" s="97"/>
      <c r="M18" s="40"/>
      <c r="N18" s="97">
        <v>5</v>
      </c>
      <c r="O18" s="40">
        <v>10</v>
      </c>
      <c r="P18" s="67" t="s">
        <v>42</v>
      </c>
      <c r="Q18" s="85"/>
      <c r="R18" s="67" t="s">
        <v>42</v>
      </c>
      <c r="S18" s="42"/>
    </row>
    <row r="19" spans="1:19" s="11" customFormat="1" ht="16.149999999999999" customHeight="1" x14ac:dyDescent="0.25">
      <c r="A19" s="28" t="s">
        <v>30</v>
      </c>
      <c r="B19" s="17" t="s">
        <v>61</v>
      </c>
      <c r="C19" s="141">
        <f t="shared" si="0"/>
        <v>15</v>
      </c>
      <c r="D19" s="122">
        <f>SUM(I19,K19,M19,Q19,S19)</f>
        <v>15</v>
      </c>
      <c r="E19" s="15" t="s">
        <v>9</v>
      </c>
      <c r="F19" s="15" t="s">
        <v>9</v>
      </c>
      <c r="G19" s="29" t="s">
        <v>175</v>
      </c>
      <c r="H19" s="67">
        <v>7</v>
      </c>
      <c r="I19" s="42">
        <v>9</v>
      </c>
      <c r="J19" s="67">
        <v>16</v>
      </c>
      <c r="K19" s="42">
        <v>3</v>
      </c>
      <c r="L19" s="97">
        <v>11</v>
      </c>
      <c r="M19" s="40">
        <v>3</v>
      </c>
      <c r="N19" s="145">
        <v>19</v>
      </c>
      <c r="O19" s="146">
        <v>0</v>
      </c>
      <c r="P19" s="67">
        <v>14</v>
      </c>
      <c r="Q19" s="85">
        <v>0</v>
      </c>
      <c r="R19" s="67"/>
      <c r="S19" s="42"/>
    </row>
    <row r="20" spans="1:19" s="11" customFormat="1" ht="16.149999999999999" customHeight="1" x14ac:dyDescent="0.25">
      <c r="A20" s="28" t="s">
        <v>33</v>
      </c>
      <c r="B20" s="88" t="s">
        <v>105</v>
      </c>
      <c r="C20" s="89">
        <f t="shared" si="0"/>
        <v>13</v>
      </c>
      <c r="D20" s="144">
        <f>SUM(I20,K20,M20,O20,Q20,S20)</f>
        <v>13</v>
      </c>
      <c r="E20" s="61" t="s">
        <v>106</v>
      </c>
      <c r="F20" s="61" t="s">
        <v>107</v>
      </c>
      <c r="G20" s="90" t="s">
        <v>17</v>
      </c>
      <c r="H20" s="67"/>
      <c r="I20" s="42"/>
      <c r="J20" s="67">
        <v>7</v>
      </c>
      <c r="K20" s="42">
        <v>6</v>
      </c>
      <c r="L20" s="97">
        <v>10</v>
      </c>
      <c r="M20" s="40">
        <v>1</v>
      </c>
      <c r="N20" s="97"/>
      <c r="O20" s="40"/>
      <c r="P20" s="67" t="s">
        <v>42</v>
      </c>
      <c r="Q20" s="85"/>
      <c r="R20" s="67">
        <v>7</v>
      </c>
      <c r="S20" s="42">
        <v>6</v>
      </c>
    </row>
    <row r="21" spans="1:19" s="11" customFormat="1" ht="16.149999999999999" customHeight="1" x14ac:dyDescent="0.25">
      <c r="A21" s="28" t="s">
        <v>34</v>
      </c>
      <c r="B21" s="88" t="s">
        <v>58</v>
      </c>
      <c r="C21" s="140">
        <f t="shared" si="0"/>
        <v>13</v>
      </c>
      <c r="D21" s="143">
        <f>SUM(I21,K21,O21,Q21,S21)</f>
        <v>13</v>
      </c>
      <c r="E21" s="61" t="s">
        <v>35</v>
      </c>
      <c r="F21" s="61" t="s">
        <v>36</v>
      </c>
      <c r="G21" s="76" t="s">
        <v>56</v>
      </c>
      <c r="H21" s="67">
        <v>17</v>
      </c>
      <c r="I21" s="42">
        <v>0</v>
      </c>
      <c r="J21" s="67">
        <v>13</v>
      </c>
      <c r="K21" s="42">
        <v>3</v>
      </c>
      <c r="L21" s="145">
        <v>20</v>
      </c>
      <c r="M21" s="146">
        <v>0</v>
      </c>
      <c r="N21" s="97">
        <v>16</v>
      </c>
      <c r="O21" s="40">
        <v>0</v>
      </c>
      <c r="P21" s="67">
        <v>15</v>
      </c>
      <c r="Q21" s="85">
        <v>1</v>
      </c>
      <c r="R21" s="67">
        <v>8</v>
      </c>
      <c r="S21" s="42">
        <v>9</v>
      </c>
    </row>
    <row r="22" spans="1:19" s="11" customFormat="1" ht="16.149999999999999" customHeight="1" x14ac:dyDescent="0.25">
      <c r="A22" s="28" t="s">
        <v>37</v>
      </c>
      <c r="B22" s="88" t="s">
        <v>178</v>
      </c>
      <c r="C22" s="140">
        <f t="shared" si="0"/>
        <v>13</v>
      </c>
      <c r="D22" s="143">
        <f>SUM(O22,Q22,S22)</f>
        <v>13</v>
      </c>
      <c r="E22" s="61" t="s">
        <v>35</v>
      </c>
      <c r="F22" s="61" t="s">
        <v>102</v>
      </c>
      <c r="G22" s="90" t="s">
        <v>175</v>
      </c>
      <c r="H22" s="67"/>
      <c r="I22" s="42"/>
      <c r="J22" s="67"/>
      <c r="K22" s="42"/>
      <c r="L22" s="97"/>
      <c r="M22" s="40"/>
      <c r="N22" s="97">
        <v>15</v>
      </c>
      <c r="O22" s="40">
        <v>1</v>
      </c>
      <c r="P22" s="67">
        <v>9</v>
      </c>
      <c r="Q22" s="85">
        <v>5</v>
      </c>
      <c r="R22" s="67">
        <v>9</v>
      </c>
      <c r="S22" s="42">
        <v>7</v>
      </c>
    </row>
    <row r="23" spans="1:19" s="11" customFormat="1" ht="16.149999999999999" customHeight="1" x14ac:dyDescent="0.25">
      <c r="A23" s="28" t="s">
        <v>38</v>
      </c>
      <c r="B23" s="88" t="s">
        <v>47</v>
      </c>
      <c r="C23" s="140">
        <f t="shared" si="0"/>
        <v>13</v>
      </c>
      <c r="D23" s="143">
        <f>SUM(I23,M23,K23,Q23,S23)</f>
        <v>13</v>
      </c>
      <c r="E23" s="61" t="s">
        <v>9</v>
      </c>
      <c r="F23" s="61" t="s">
        <v>9</v>
      </c>
      <c r="G23" s="76" t="s">
        <v>25</v>
      </c>
      <c r="H23" s="67">
        <v>10</v>
      </c>
      <c r="I23" s="42">
        <v>6</v>
      </c>
      <c r="J23" s="67">
        <v>14</v>
      </c>
      <c r="K23" s="42">
        <v>1</v>
      </c>
      <c r="L23" s="97">
        <v>14</v>
      </c>
      <c r="M23" s="40">
        <v>3</v>
      </c>
      <c r="N23" s="145">
        <v>14</v>
      </c>
      <c r="O23" s="146">
        <v>0</v>
      </c>
      <c r="P23" s="67">
        <v>12</v>
      </c>
      <c r="Q23" s="85">
        <v>3</v>
      </c>
      <c r="R23" s="67">
        <v>12</v>
      </c>
      <c r="S23" s="42">
        <v>0</v>
      </c>
    </row>
    <row r="24" spans="1:19" s="11" customFormat="1" ht="16.149999999999999" customHeight="1" x14ac:dyDescent="0.25">
      <c r="A24" s="173" t="s">
        <v>40</v>
      </c>
      <c r="B24" s="74" t="s">
        <v>84</v>
      </c>
      <c r="C24" s="140">
        <f>SUM(I24,K24,M24,O24,Q24,S24)</f>
        <v>12</v>
      </c>
      <c r="D24" s="143">
        <f>SUM(M24,Q24,S24)</f>
        <v>12</v>
      </c>
      <c r="E24" s="61" t="s">
        <v>9</v>
      </c>
      <c r="F24" s="61" t="s">
        <v>9</v>
      </c>
      <c r="G24" s="76" t="s">
        <v>81</v>
      </c>
      <c r="H24" s="67" t="s">
        <v>42</v>
      </c>
      <c r="I24" s="42"/>
      <c r="J24" s="67" t="s">
        <v>42</v>
      </c>
      <c r="K24" s="42"/>
      <c r="L24" s="41">
        <v>8</v>
      </c>
      <c r="M24" s="42">
        <v>4</v>
      </c>
      <c r="N24" s="41"/>
      <c r="O24" s="42"/>
      <c r="P24" s="67">
        <v>6</v>
      </c>
      <c r="Q24" s="85">
        <v>8</v>
      </c>
      <c r="R24" s="67">
        <v>14</v>
      </c>
      <c r="S24" s="42">
        <v>0</v>
      </c>
    </row>
    <row r="25" spans="1:19" s="11" customFormat="1" ht="16.149999999999999" customHeight="1" x14ac:dyDescent="0.25">
      <c r="A25" s="173" t="s">
        <v>43</v>
      </c>
      <c r="B25" s="74" t="s">
        <v>108</v>
      </c>
      <c r="C25" s="140">
        <f>SUM(I25,K25,M25,O25,Q25,S25)</f>
        <v>12</v>
      </c>
      <c r="D25" s="143">
        <f>SUM(I25,K25,M25,O25,Q25,S25)</f>
        <v>12</v>
      </c>
      <c r="E25" s="61" t="s">
        <v>9</v>
      </c>
      <c r="F25" s="61" t="s">
        <v>9</v>
      </c>
      <c r="G25" s="76" t="s">
        <v>17</v>
      </c>
      <c r="H25" s="67"/>
      <c r="I25" s="42"/>
      <c r="J25" s="67">
        <v>8</v>
      </c>
      <c r="K25" s="42">
        <v>4</v>
      </c>
      <c r="L25" s="97">
        <v>6</v>
      </c>
      <c r="M25" s="40">
        <v>8</v>
      </c>
      <c r="N25" s="97"/>
      <c r="O25" s="40"/>
      <c r="P25" s="67"/>
      <c r="Q25" s="85"/>
      <c r="R25" s="67"/>
      <c r="S25" s="42"/>
    </row>
    <row r="26" spans="1:19" s="11" customFormat="1" ht="16.149999999999999" customHeight="1" x14ac:dyDescent="0.25">
      <c r="A26" s="28" t="s">
        <v>45</v>
      </c>
      <c r="B26" s="74" t="s">
        <v>109</v>
      </c>
      <c r="C26" s="140">
        <f t="shared" si="0"/>
        <v>11</v>
      </c>
      <c r="D26" s="143">
        <f>SUM(I26,K26,M26,O26,Q26,S26)</f>
        <v>11</v>
      </c>
      <c r="E26" s="61" t="s">
        <v>21</v>
      </c>
      <c r="F26" s="61" t="s">
        <v>21</v>
      </c>
      <c r="G26" s="76" t="s">
        <v>17</v>
      </c>
      <c r="H26" s="67"/>
      <c r="I26" s="42"/>
      <c r="J26" s="67">
        <v>10</v>
      </c>
      <c r="K26" s="42">
        <v>1</v>
      </c>
      <c r="L26" s="97"/>
      <c r="M26" s="40"/>
      <c r="N26" s="97"/>
      <c r="O26" s="40"/>
      <c r="P26" s="67"/>
      <c r="Q26" s="85"/>
      <c r="R26" s="67">
        <v>5</v>
      </c>
      <c r="S26" s="42">
        <v>10</v>
      </c>
    </row>
    <row r="27" spans="1:19" s="11" customFormat="1" ht="16.149999999999999" customHeight="1" x14ac:dyDescent="0.25">
      <c r="A27" s="28" t="s">
        <v>86</v>
      </c>
      <c r="B27" s="13" t="s">
        <v>50</v>
      </c>
      <c r="C27" s="141">
        <f t="shared" si="0"/>
        <v>8</v>
      </c>
      <c r="D27" s="122">
        <f>SUM(I27,K27,M27,O27,Q27,S27)</f>
        <v>8</v>
      </c>
      <c r="E27" s="15" t="s">
        <v>51</v>
      </c>
      <c r="F27" s="15" t="s">
        <v>52</v>
      </c>
      <c r="G27" s="16" t="s">
        <v>76</v>
      </c>
      <c r="H27" s="67">
        <v>6</v>
      </c>
      <c r="I27" s="42">
        <v>8</v>
      </c>
      <c r="J27" s="67"/>
      <c r="K27" s="42"/>
      <c r="L27" s="97"/>
      <c r="M27" s="40"/>
      <c r="N27" s="97"/>
      <c r="O27" s="40"/>
      <c r="P27" s="67"/>
      <c r="Q27" s="85"/>
      <c r="R27" s="67"/>
      <c r="S27" s="42"/>
    </row>
    <row r="28" spans="1:19" s="11" customFormat="1" ht="16.149999999999999" customHeight="1" x14ac:dyDescent="0.25">
      <c r="A28" s="28" t="s">
        <v>87</v>
      </c>
      <c r="B28" s="88" t="s">
        <v>41</v>
      </c>
      <c r="C28" s="89">
        <f t="shared" si="0"/>
        <v>7</v>
      </c>
      <c r="D28" s="144">
        <f>SUM(I28,K28,O28,Q28,S28)</f>
        <v>7</v>
      </c>
      <c r="E28" s="61" t="s">
        <v>21</v>
      </c>
      <c r="F28" s="61" t="s">
        <v>21</v>
      </c>
      <c r="G28" s="76" t="s">
        <v>17</v>
      </c>
      <c r="H28" s="67">
        <v>8</v>
      </c>
      <c r="I28" s="42">
        <v>4</v>
      </c>
      <c r="J28" s="67">
        <v>9</v>
      </c>
      <c r="K28" s="42">
        <v>2</v>
      </c>
      <c r="L28" s="145">
        <v>25</v>
      </c>
      <c r="M28" s="146">
        <v>0</v>
      </c>
      <c r="N28" s="97">
        <v>10</v>
      </c>
      <c r="O28" s="40">
        <v>1</v>
      </c>
      <c r="P28" s="67">
        <v>13</v>
      </c>
      <c r="Q28" s="85">
        <v>0</v>
      </c>
      <c r="R28" s="67" t="s">
        <v>42</v>
      </c>
      <c r="S28" s="42"/>
    </row>
    <row r="29" spans="1:19" s="11" customFormat="1" ht="16.149999999999999" customHeight="1" x14ac:dyDescent="0.25">
      <c r="A29" s="28" t="s">
        <v>88</v>
      </c>
      <c r="B29" s="74" t="s">
        <v>46</v>
      </c>
      <c r="C29" s="140">
        <f t="shared" si="0"/>
        <v>5</v>
      </c>
      <c r="D29" s="143">
        <f>SUM(I29,K29,M29,O29,Q29,S29)</f>
        <v>5</v>
      </c>
      <c r="E29" s="91" t="s">
        <v>9</v>
      </c>
      <c r="F29" s="61" t="s">
        <v>9</v>
      </c>
      <c r="G29" s="90" t="s">
        <v>139</v>
      </c>
      <c r="H29" s="138" t="s">
        <v>42</v>
      </c>
      <c r="I29" s="121"/>
      <c r="J29" s="67">
        <v>18</v>
      </c>
      <c r="K29" s="48">
        <v>0</v>
      </c>
      <c r="L29" s="97">
        <v>17</v>
      </c>
      <c r="M29" s="40">
        <v>1</v>
      </c>
      <c r="N29" s="97" t="s">
        <v>42</v>
      </c>
      <c r="O29" s="40"/>
      <c r="P29" s="67">
        <v>17</v>
      </c>
      <c r="Q29" s="85">
        <v>0</v>
      </c>
      <c r="R29" s="67">
        <v>10</v>
      </c>
      <c r="S29" s="42">
        <v>4</v>
      </c>
    </row>
    <row r="30" spans="1:19" s="11" customFormat="1" ht="16.149999999999999" customHeight="1" x14ac:dyDescent="0.25">
      <c r="A30" s="28" t="s">
        <v>114</v>
      </c>
      <c r="B30" s="74" t="s">
        <v>57</v>
      </c>
      <c r="C30" s="140">
        <f t="shared" si="0"/>
        <v>4</v>
      </c>
      <c r="D30" s="143">
        <f>SUM(I30,K30,M30,O30,Q30,S30)</f>
        <v>4</v>
      </c>
      <c r="E30" s="91" t="s">
        <v>9</v>
      </c>
      <c r="F30" s="61" t="s">
        <v>9</v>
      </c>
      <c r="G30" s="90" t="s">
        <v>25</v>
      </c>
      <c r="H30" s="67">
        <v>11</v>
      </c>
      <c r="I30" s="48">
        <v>3</v>
      </c>
      <c r="J30" s="67">
        <v>15</v>
      </c>
      <c r="K30" s="48">
        <v>0</v>
      </c>
      <c r="L30" s="145">
        <v>24</v>
      </c>
      <c r="M30" s="146">
        <v>0</v>
      </c>
      <c r="N30" s="97">
        <v>13</v>
      </c>
      <c r="O30" s="40">
        <v>1</v>
      </c>
      <c r="P30" s="67">
        <v>18</v>
      </c>
      <c r="Q30" s="85">
        <v>0</v>
      </c>
      <c r="R30" s="67"/>
      <c r="S30" s="42"/>
    </row>
    <row r="31" spans="1:19" s="11" customFormat="1" ht="16.149999999999999" customHeight="1" x14ac:dyDescent="0.25">
      <c r="A31" s="28" t="s">
        <v>115</v>
      </c>
      <c r="B31" s="74" t="s">
        <v>146</v>
      </c>
      <c r="C31" s="140">
        <f t="shared" si="0"/>
        <v>3</v>
      </c>
      <c r="D31" s="143">
        <f>SUM(I31,K31,M31,O31,Q31,S31)</f>
        <v>3</v>
      </c>
      <c r="E31" s="91" t="s">
        <v>9</v>
      </c>
      <c r="F31" s="61" t="s">
        <v>9</v>
      </c>
      <c r="G31" s="90" t="s">
        <v>147</v>
      </c>
      <c r="H31" s="67"/>
      <c r="I31" s="48"/>
      <c r="J31" s="67"/>
      <c r="K31" s="48"/>
      <c r="L31" s="97">
        <v>19</v>
      </c>
      <c r="M31" s="40">
        <v>0</v>
      </c>
      <c r="N31" s="97">
        <v>12</v>
      </c>
      <c r="O31" s="40">
        <v>3</v>
      </c>
      <c r="P31" s="67"/>
      <c r="Q31" s="85"/>
      <c r="R31" s="67"/>
      <c r="S31" s="42"/>
    </row>
    <row r="32" spans="1:19" s="11" customFormat="1" ht="16.149999999999999" customHeight="1" x14ac:dyDescent="0.25">
      <c r="A32" s="28" t="s">
        <v>116</v>
      </c>
      <c r="B32" s="74" t="s">
        <v>53</v>
      </c>
      <c r="C32" s="140">
        <f t="shared" si="0"/>
        <v>3</v>
      </c>
      <c r="D32" s="143">
        <f>SUM(I32,K32,M32,O32,Q32,S32)</f>
        <v>3</v>
      </c>
      <c r="E32" s="61" t="s">
        <v>27</v>
      </c>
      <c r="F32" s="61" t="s">
        <v>54</v>
      </c>
      <c r="G32" s="76" t="s">
        <v>63</v>
      </c>
      <c r="H32" s="67">
        <v>14</v>
      </c>
      <c r="I32" s="48">
        <v>3</v>
      </c>
      <c r="J32" s="67">
        <v>21</v>
      </c>
      <c r="K32" s="48">
        <v>0</v>
      </c>
      <c r="L32" s="97"/>
      <c r="M32" s="40"/>
      <c r="N32" s="97">
        <v>18</v>
      </c>
      <c r="O32" s="40">
        <v>0</v>
      </c>
      <c r="P32" s="47"/>
      <c r="Q32" s="86"/>
      <c r="R32" s="47"/>
      <c r="S32" s="48"/>
    </row>
    <row r="33" spans="1:19" s="11" customFormat="1" ht="16.149999999999999" customHeight="1" x14ac:dyDescent="0.25">
      <c r="A33" s="28" t="s">
        <v>117</v>
      </c>
      <c r="B33" s="74" t="s">
        <v>142</v>
      </c>
      <c r="C33" s="140">
        <f t="shared" si="0"/>
        <v>1</v>
      </c>
      <c r="D33" s="143">
        <f>SUM(I33,K33,M33,O33,Q33,S33)</f>
        <v>1</v>
      </c>
      <c r="E33" s="61" t="s">
        <v>16</v>
      </c>
      <c r="F33" s="61" t="s">
        <v>72</v>
      </c>
      <c r="G33" s="76" t="s">
        <v>144</v>
      </c>
      <c r="H33" s="67"/>
      <c r="I33" s="42"/>
      <c r="J33" s="67"/>
      <c r="K33" s="42"/>
      <c r="L33" s="97">
        <v>13</v>
      </c>
      <c r="M33" s="40">
        <v>1</v>
      </c>
      <c r="N33" s="97"/>
      <c r="O33" s="40"/>
      <c r="P33" s="47"/>
      <c r="Q33" s="86"/>
      <c r="R33" s="47"/>
      <c r="S33" s="48"/>
    </row>
    <row r="34" spans="1:19" s="11" customFormat="1" ht="16.149999999999999" customHeight="1" x14ac:dyDescent="0.25">
      <c r="A34" s="28" t="s">
        <v>118</v>
      </c>
      <c r="B34" s="74" t="s">
        <v>65</v>
      </c>
      <c r="C34" s="140">
        <f t="shared" ref="C34:C40" si="1">SUM(I34,K34,M34,O34,Q34,S34)</f>
        <v>1</v>
      </c>
      <c r="D34" s="143">
        <f t="shared" ref="D34:D35" si="2">SUM(I34,K34,M34,O34,Q34,S34)</f>
        <v>1</v>
      </c>
      <c r="E34" s="61" t="s">
        <v>21</v>
      </c>
      <c r="F34" s="61" t="s">
        <v>21</v>
      </c>
      <c r="G34" s="76" t="s">
        <v>66</v>
      </c>
      <c r="H34" s="67">
        <v>18</v>
      </c>
      <c r="I34" s="42">
        <v>1</v>
      </c>
      <c r="J34" s="67">
        <v>20</v>
      </c>
      <c r="K34" s="42">
        <v>0</v>
      </c>
      <c r="L34" s="97"/>
      <c r="M34" s="40"/>
      <c r="N34" s="97"/>
      <c r="O34" s="40"/>
      <c r="P34" s="47"/>
      <c r="Q34" s="86"/>
      <c r="R34" s="47"/>
      <c r="S34" s="48"/>
    </row>
    <row r="35" spans="1:19" s="11" customFormat="1" ht="16.149999999999999" customHeight="1" x14ac:dyDescent="0.25">
      <c r="A35" s="28" t="s">
        <v>119</v>
      </c>
      <c r="B35" s="88" t="s">
        <v>77</v>
      </c>
      <c r="C35" s="140">
        <f t="shared" si="1"/>
        <v>0</v>
      </c>
      <c r="D35" s="143">
        <f t="shared" si="2"/>
        <v>0</v>
      </c>
      <c r="E35" s="61" t="s">
        <v>78</v>
      </c>
      <c r="F35" s="61" t="s">
        <v>79</v>
      </c>
      <c r="G35" s="76" t="s">
        <v>173</v>
      </c>
      <c r="H35" s="67">
        <v>13</v>
      </c>
      <c r="I35" s="42">
        <v>0</v>
      </c>
      <c r="J35" s="67"/>
      <c r="K35" s="42"/>
      <c r="L35" s="97" t="s">
        <v>42</v>
      </c>
      <c r="M35" s="40"/>
      <c r="N35" s="97"/>
      <c r="O35" s="40"/>
      <c r="P35" s="47"/>
      <c r="Q35" s="86"/>
      <c r="R35" s="47"/>
      <c r="S35" s="48"/>
    </row>
    <row r="36" spans="1:19" s="11" customFormat="1" ht="16.149999999999999" customHeight="1" x14ac:dyDescent="0.25">
      <c r="A36" s="28" t="s">
        <v>120</v>
      </c>
      <c r="B36" s="88" t="s">
        <v>85</v>
      </c>
      <c r="C36" s="140">
        <f>SUM(I36,K36,M36,O36,Q36,S36)</f>
        <v>0</v>
      </c>
      <c r="D36" s="143">
        <f>SUM(I36,K36,M36,O36,Q36,S36)</f>
        <v>0</v>
      </c>
      <c r="E36" s="61" t="s">
        <v>35</v>
      </c>
      <c r="F36" s="61" t="s">
        <v>36</v>
      </c>
      <c r="G36" s="76" t="s">
        <v>138</v>
      </c>
      <c r="H36" s="67">
        <v>15</v>
      </c>
      <c r="I36" s="42">
        <v>0</v>
      </c>
      <c r="J36" s="67">
        <v>23</v>
      </c>
      <c r="K36" s="42">
        <v>0</v>
      </c>
      <c r="L36" s="97"/>
      <c r="M36" s="40"/>
      <c r="N36" s="97"/>
      <c r="O36" s="40"/>
      <c r="P36" s="47">
        <v>19</v>
      </c>
      <c r="Q36" s="86">
        <v>0</v>
      </c>
      <c r="R36" s="47"/>
      <c r="S36" s="48"/>
    </row>
    <row r="37" spans="1:19" s="11" customFormat="1" ht="16.149999999999999" customHeight="1" x14ac:dyDescent="0.25">
      <c r="A37" s="173" t="s">
        <v>158</v>
      </c>
      <c r="B37" s="88" t="s">
        <v>183</v>
      </c>
      <c r="C37" s="140">
        <f>SUM(I37,K37,M37,O37,Q37,S37)</f>
        <v>0</v>
      </c>
      <c r="D37" s="143">
        <f>SUM(I37,K37,M37,O37,Q37,S37)</f>
        <v>0</v>
      </c>
      <c r="E37" s="147" t="s">
        <v>184</v>
      </c>
      <c r="F37" s="147" t="s">
        <v>184</v>
      </c>
      <c r="G37" s="148" t="s">
        <v>66</v>
      </c>
      <c r="H37" s="67"/>
      <c r="I37" s="42"/>
      <c r="J37" s="67"/>
      <c r="K37" s="42"/>
      <c r="L37" s="97"/>
      <c r="M37" s="40"/>
      <c r="N37" s="97"/>
      <c r="O37" s="40"/>
      <c r="P37" s="47">
        <v>16</v>
      </c>
      <c r="Q37" s="86">
        <v>0</v>
      </c>
      <c r="R37" s="47">
        <v>17</v>
      </c>
      <c r="S37" s="48">
        <v>0</v>
      </c>
    </row>
    <row r="38" spans="1:19" s="11" customFormat="1" ht="16.149999999999999" customHeight="1" x14ac:dyDescent="0.25">
      <c r="A38" s="173" t="s">
        <v>159</v>
      </c>
      <c r="B38" s="88" t="s">
        <v>189</v>
      </c>
      <c r="C38" s="140">
        <f>SUM(I38,K38,M38,O38,Q38,S38)</f>
        <v>0</v>
      </c>
      <c r="D38" s="143">
        <f>SUM(I38,K38,M38,O38,Q38,S38)</f>
        <v>0</v>
      </c>
      <c r="E38" s="147" t="s">
        <v>190</v>
      </c>
      <c r="F38" s="147" t="s">
        <v>191</v>
      </c>
      <c r="G38" s="148" t="s">
        <v>192</v>
      </c>
      <c r="H38" s="67"/>
      <c r="I38" s="42"/>
      <c r="J38" s="67"/>
      <c r="K38" s="42"/>
      <c r="L38" s="97"/>
      <c r="M38" s="40"/>
      <c r="N38" s="97"/>
      <c r="O38" s="40"/>
      <c r="P38" s="47"/>
      <c r="Q38" s="86"/>
      <c r="R38" s="47">
        <v>16</v>
      </c>
      <c r="S38" s="48">
        <v>0</v>
      </c>
    </row>
    <row r="39" spans="1:19" s="11" customFormat="1" ht="16.149999999999999" customHeight="1" x14ac:dyDescent="0.25">
      <c r="A39" s="28" t="s">
        <v>160</v>
      </c>
      <c r="B39" s="88" t="s">
        <v>143</v>
      </c>
      <c r="C39" s="140">
        <f t="shared" si="1"/>
        <v>0</v>
      </c>
      <c r="D39" s="143">
        <f t="shared" ref="D39:D53" si="3">SUM(I39,K39,M39,O39,Q39,S39)</f>
        <v>0</v>
      </c>
      <c r="E39" s="61" t="s">
        <v>16</v>
      </c>
      <c r="F39" s="61" t="s">
        <v>72</v>
      </c>
      <c r="G39" s="76" t="s">
        <v>145</v>
      </c>
      <c r="H39" s="67"/>
      <c r="I39" s="42"/>
      <c r="J39" s="67"/>
      <c r="K39" s="42"/>
      <c r="L39" s="97">
        <v>16</v>
      </c>
      <c r="M39" s="40">
        <v>0</v>
      </c>
      <c r="N39" s="97"/>
      <c r="O39" s="40"/>
      <c r="P39" s="47"/>
      <c r="Q39" s="86"/>
      <c r="R39" s="47"/>
      <c r="S39" s="48"/>
    </row>
    <row r="40" spans="1:19" s="11" customFormat="1" ht="16.149999999999999" customHeight="1" x14ac:dyDescent="0.25">
      <c r="A40" s="28" t="s">
        <v>161</v>
      </c>
      <c r="B40" s="88" t="s">
        <v>96</v>
      </c>
      <c r="C40" s="140">
        <f t="shared" si="1"/>
        <v>0</v>
      </c>
      <c r="D40" s="143">
        <f t="shared" si="3"/>
        <v>0</v>
      </c>
      <c r="E40" s="61" t="s">
        <v>9</v>
      </c>
      <c r="F40" s="61" t="s">
        <v>9</v>
      </c>
      <c r="G40" s="76" t="s">
        <v>140</v>
      </c>
      <c r="H40" s="67"/>
      <c r="I40" s="42"/>
      <c r="J40" s="67">
        <v>17</v>
      </c>
      <c r="K40" s="42">
        <v>0</v>
      </c>
      <c r="L40" s="97"/>
      <c r="M40" s="40"/>
      <c r="N40" s="97">
        <v>17</v>
      </c>
      <c r="O40" s="40">
        <v>0</v>
      </c>
      <c r="P40" s="47"/>
      <c r="Q40" s="86"/>
      <c r="R40" s="47"/>
      <c r="S40" s="48"/>
    </row>
    <row r="41" spans="1:19" s="11" customFormat="1" ht="16.149999999999999" customHeight="1" x14ac:dyDescent="0.25">
      <c r="A41" s="28" t="s">
        <v>162</v>
      </c>
      <c r="B41" s="88" t="s">
        <v>55</v>
      </c>
      <c r="C41" s="140">
        <f t="shared" ref="C41:C53" si="4">SUM(I41,K41,M41,O41,Q41,S41)</f>
        <v>0</v>
      </c>
      <c r="D41" s="143">
        <f t="shared" si="3"/>
        <v>0</v>
      </c>
      <c r="E41" s="61" t="s">
        <v>21</v>
      </c>
      <c r="F41" s="61" t="s">
        <v>21</v>
      </c>
      <c r="G41" s="76" t="s">
        <v>62</v>
      </c>
      <c r="H41" s="67">
        <v>19</v>
      </c>
      <c r="I41" s="42">
        <v>0</v>
      </c>
      <c r="J41" s="67" t="s">
        <v>42</v>
      </c>
      <c r="K41" s="42"/>
      <c r="L41" s="97"/>
      <c r="M41" s="40"/>
      <c r="N41" s="97"/>
      <c r="O41" s="40"/>
      <c r="P41" s="47"/>
      <c r="Q41" s="86"/>
      <c r="R41" s="47"/>
      <c r="S41" s="48"/>
    </row>
    <row r="42" spans="1:19" s="11" customFormat="1" ht="16.149999999999999" customHeight="1" x14ac:dyDescent="0.25">
      <c r="A42" s="28" t="s">
        <v>163</v>
      </c>
      <c r="B42" s="88" t="s">
        <v>148</v>
      </c>
      <c r="C42" s="140">
        <f t="shared" si="4"/>
        <v>0</v>
      </c>
      <c r="D42" s="143">
        <f t="shared" si="3"/>
        <v>0</v>
      </c>
      <c r="E42" s="61" t="s">
        <v>9</v>
      </c>
      <c r="F42" s="61" t="s">
        <v>9</v>
      </c>
      <c r="G42" s="76" t="s">
        <v>81</v>
      </c>
      <c r="H42" s="67"/>
      <c r="I42" s="42"/>
      <c r="J42" s="67"/>
      <c r="K42" s="42"/>
      <c r="L42" s="97">
        <v>21</v>
      </c>
      <c r="M42" s="40">
        <v>0</v>
      </c>
      <c r="N42" s="97"/>
      <c r="O42" s="40"/>
      <c r="P42" s="47"/>
      <c r="Q42" s="86"/>
      <c r="R42" s="47"/>
      <c r="S42" s="48"/>
    </row>
    <row r="43" spans="1:19" s="11" customFormat="1" ht="16.149999999999999" customHeight="1" x14ac:dyDescent="0.25">
      <c r="A43" s="28" t="s">
        <v>164</v>
      </c>
      <c r="B43" s="88" t="s">
        <v>82</v>
      </c>
      <c r="C43" s="140">
        <f t="shared" si="4"/>
        <v>0</v>
      </c>
      <c r="D43" s="143">
        <f t="shared" si="3"/>
        <v>0</v>
      </c>
      <c r="E43" s="61" t="s">
        <v>16</v>
      </c>
      <c r="F43" s="61" t="s">
        <v>72</v>
      </c>
      <c r="G43" s="76" t="s">
        <v>17</v>
      </c>
      <c r="H43" s="67">
        <v>21</v>
      </c>
      <c r="I43" s="42">
        <v>0</v>
      </c>
      <c r="J43" s="67"/>
      <c r="K43" s="42"/>
      <c r="L43" s="97"/>
      <c r="M43" s="40"/>
      <c r="N43" s="97"/>
      <c r="O43" s="40"/>
      <c r="P43" s="47"/>
      <c r="Q43" s="86"/>
      <c r="R43" s="47"/>
      <c r="S43" s="48"/>
    </row>
    <row r="44" spans="1:19" s="11" customFormat="1" ht="16.149999999999999" customHeight="1" x14ac:dyDescent="0.25">
      <c r="A44" s="28" t="s">
        <v>165</v>
      </c>
      <c r="B44" s="88" t="s">
        <v>100</v>
      </c>
      <c r="C44" s="140">
        <f t="shared" si="4"/>
        <v>0</v>
      </c>
      <c r="D44" s="143">
        <f t="shared" si="3"/>
        <v>0</v>
      </c>
      <c r="E44" s="61" t="s">
        <v>9</v>
      </c>
      <c r="F44" s="61" t="s">
        <v>9</v>
      </c>
      <c r="G44" s="76" t="s">
        <v>66</v>
      </c>
      <c r="H44" s="67"/>
      <c r="I44" s="42"/>
      <c r="J44" s="67">
        <v>22</v>
      </c>
      <c r="K44" s="42">
        <v>0</v>
      </c>
      <c r="L44" s="97"/>
      <c r="M44" s="40"/>
      <c r="N44" s="97"/>
      <c r="O44" s="40"/>
      <c r="P44" s="47"/>
      <c r="Q44" s="86"/>
      <c r="R44" s="47"/>
      <c r="S44" s="48"/>
    </row>
    <row r="45" spans="1:19" s="11" customFormat="1" ht="16.149999999999999" customHeight="1" x14ac:dyDescent="0.25">
      <c r="A45" s="28" t="s">
        <v>166</v>
      </c>
      <c r="B45" s="88" t="s">
        <v>149</v>
      </c>
      <c r="C45" s="140">
        <f t="shared" si="4"/>
        <v>0</v>
      </c>
      <c r="D45" s="143">
        <f t="shared" si="3"/>
        <v>0</v>
      </c>
      <c r="E45" s="92" t="s">
        <v>150</v>
      </c>
      <c r="F45" s="93" t="s">
        <v>151</v>
      </c>
      <c r="G45" s="76" t="s">
        <v>174</v>
      </c>
      <c r="H45" s="67"/>
      <c r="I45" s="42"/>
      <c r="J45" s="67"/>
      <c r="K45" s="42"/>
      <c r="L45" s="97">
        <v>23</v>
      </c>
      <c r="M45" s="40">
        <v>0</v>
      </c>
      <c r="N45" s="97"/>
      <c r="O45" s="40"/>
      <c r="P45" s="47"/>
      <c r="Q45" s="86"/>
      <c r="R45" s="47"/>
      <c r="S45" s="48"/>
    </row>
    <row r="46" spans="1:19" s="11" customFormat="1" ht="16.149999999999999" customHeight="1" x14ac:dyDescent="0.25">
      <c r="A46" s="28" t="s">
        <v>167</v>
      </c>
      <c r="B46" s="88" t="s">
        <v>83</v>
      </c>
      <c r="C46" s="140">
        <f t="shared" si="4"/>
        <v>0</v>
      </c>
      <c r="D46" s="143">
        <f t="shared" si="3"/>
        <v>0</v>
      </c>
      <c r="E46" s="92" t="s">
        <v>21</v>
      </c>
      <c r="F46" s="93" t="s">
        <v>21</v>
      </c>
      <c r="G46" s="76" t="s">
        <v>17</v>
      </c>
      <c r="H46" s="67">
        <v>23</v>
      </c>
      <c r="I46" s="42">
        <v>0</v>
      </c>
      <c r="J46" s="67"/>
      <c r="K46" s="42"/>
      <c r="L46" s="97"/>
      <c r="M46" s="40"/>
      <c r="N46" s="97"/>
      <c r="O46" s="40"/>
      <c r="P46" s="47"/>
      <c r="Q46" s="86"/>
      <c r="R46" s="47"/>
      <c r="S46" s="48"/>
    </row>
    <row r="47" spans="1:19" s="11" customFormat="1" ht="16.149999999999999" customHeight="1" x14ac:dyDescent="0.25">
      <c r="A47" s="28" t="s">
        <v>176</v>
      </c>
      <c r="B47" s="88" t="s">
        <v>152</v>
      </c>
      <c r="C47" s="140">
        <f t="shared" si="4"/>
        <v>0</v>
      </c>
      <c r="D47" s="143">
        <f t="shared" si="3"/>
        <v>0</v>
      </c>
      <c r="E47" s="92" t="s">
        <v>48</v>
      </c>
      <c r="F47" s="93" t="s">
        <v>153</v>
      </c>
      <c r="G47" s="76" t="s">
        <v>179</v>
      </c>
      <c r="H47" s="67"/>
      <c r="I47" s="42"/>
      <c r="J47" s="67"/>
      <c r="K47" s="42"/>
      <c r="L47" s="97">
        <v>26</v>
      </c>
      <c r="M47" s="40">
        <v>0</v>
      </c>
      <c r="N47" s="97"/>
      <c r="O47" s="40"/>
      <c r="P47" s="47"/>
      <c r="Q47" s="86"/>
      <c r="R47" s="47"/>
      <c r="S47" s="48"/>
    </row>
    <row r="48" spans="1:19" s="11" customFormat="1" ht="16.149999999999999" customHeight="1" x14ac:dyDescent="0.25">
      <c r="A48" s="28" t="s">
        <v>185</v>
      </c>
      <c r="B48" s="74" t="s">
        <v>154</v>
      </c>
      <c r="C48" s="140">
        <f t="shared" si="4"/>
        <v>0</v>
      </c>
      <c r="D48" s="143">
        <f t="shared" si="3"/>
        <v>0</v>
      </c>
      <c r="E48" s="92" t="s">
        <v>21</v>
      </c>
      <c r="F48" s="93" t="s">
        <v>21</v>
      </c>
      <c r="G48" s="76" t="s">
        <v>141</v>
      </c>
      <c r="H48" s="67"/>
      <c r="I48" s="48"/>
      <c r="J48" s="67"/>
      <c r="K48" s="48"/>
      <c r="L48" s="97">
        <v>27</v>
      </c>
      <c r="M48" s="40">
        <v>0</v>
      </c>
      <c r="N48" s="97"/>
      <c r="O48" s="40"/>
      <c r="P48" s="47"/>
      <c r="Q48" s="86"/>
      <c r="R48" s="47"/>
      <c r="S48" s="48"/>
    </row>
    <row r="49" spans="1:19" s="11" customFormat="1" ht="16.149999999999999" customHeight="1" x14ac:dyDescent="0.25">
      <c r="A49" s="28" t="s">
        <v>194</v>
      </c>
      <c r="B49" s="98" t="s">
        <v>155</v>
      </c>
      <c r="C49" s="140">
        <f t="shared" si="4"/>
        <v>0</v>
      </c>
      <c r="D49" s="143">
        <f t="shared" si="3"/>
        <v>0</v>
      </c>
      <c r="E49" s="92" t="s">
        <v>156</v>
      </c>
      <c r="F49" s="93" t="s">
        <v>157</v>
      </c>
      <c r="G49" s="76" t="s">
        <v>141</v>
      </c>
      <c r="H49" s="67"/>
      <c r="I49" s="48"/>
      <c r="J49" s="67"/>
      <c r="K49" s="48"/>
      <c r="L49" s="97">
        <v>28</v>
      </c>
      <c r="M49" s="40">
        <v>0</v>
      </c>
      <c r="N49" s="97"/>
      <c r="O49" s="40"/>
      <c r="P49" s="72"/>
      <c r="Q49" s="109"/>
      <c r="R49" s="72"/>
      <c r="S49" s="73"/>
    </row>
    <row r="50" spans="1:19" s="11" customFormat="1" ht="16.149999999999999" customHeight="1" x14ac:dyDescent="0.25">
      <c r="A50" s="70"/>
      <c r="B50" s="98" t="s">
        <v>193</v>
      </c>
      <c r="C50" s="140">
        <f t="shared" si="4"/>
        <v>0</v>
      </c>
      <c r="D50" s="143">
        <f t="shared" si="3"/>
        <v>0</v>
      </c>
      <c r="E50" s="92" t="s">
        <v>9</v>
      </c>
      <c r="F50" s="93" t="s">
        <v>9</v>
      </c>
      <c r="G50" s="76" t="s">
        <v>17</v>
      </c>
      <c r="H50" s="67"/>
      <c r="I50" s="48"/>
      <c r="J50" s="67"/>
      <c r="K50" s="48"/>
      <c r="L50" s="97"/>
      <c r="M50" s="40"/>
      <c r="N50" s="97"/>
      <c r="O50" s="40"/>
      <c r="P50" s="72"/>
      <c r="Q50" s="109"/>
      <c r="R50" s="72" t="s">
        <v>42</v>
      </c>
      <c r="S50" s="73"/>
    </row>
    <row r="51" spans="1:19" s="11" customFormat="1" ht="16.149999999999999" customHeight="1" x14ac:dyDescent="0.25">
      <c r="A51" s="70"/>
      <c r="B51" s="98" t="s">
        <v>110</v>
      </c>
      <c r="C51" s="140">
        <f t="shared" si="4"/>
        <v>0</v>
      </c>
      <c r="D51" s="143">
        <f t="shared" si="3"/>
        <v>0</v>
      </c>
      <c r="E51" s="92" t="s">
        <v>111</v>
      </c>
      <c r="F51" s="93" t="s">
        <v>112</v>
      </c>
      <c r="G51" s="108" t="s">
        <v>113</v>
      </c>
      <c r="H51" s="67"/>
      <c r="I51" s="48"/>
      <c r="J51" s="67" t="s">
        <v>42</v>
      </c>
      <c r="K51" s="48"/>
      <c r="L51" s="97" t="s">
        <v>42</v>
      </c>
      <c r="M51" s="40"/>
      <c r="N51" s="97"/>
      <c r="O51" s="40"/>
      <c r="P51" s="72" t="s">
        <v>42</v>
      </c>
      <c r="Q51" s="109"/>
      <c r="R51" s="72" t="s">
        <v>42</v>
      </c>
      <c r="S51" s="73"/>
    </row>
    <row r="52" spans="1:19" s="11" customFormat="1" ht="16.149999999999999" customHeight="1" x14ac:dyDescent="0.25">
      <c r="A52" s="70"/>
      <c r="B52" s="98" t="s">
        <v>101</v>
      </c>
      <c r="C52" s="140">
        <f t="shared" si="4"/>
        <v>0</v>
      </c>
      <c r="D52" s="143">
        <f t="shared" si="3"/>
        <v>0</v>
      </c>
      <c r="E52" s="92" t="s">
        <v>48</v>
      </c>
      <c r="F52" s="93" t="s">
        <v>186</v>
      </c>
      <c r="G52" s="108" t="s">
        <v>141</v>
      </c>
      <c r="H52" s="67"/>
      <c r="I52" s="48"/>
      <c r="J52" s="67" t="s">
        <v>42</v>
      </c>
      <c r="K52" s="48"/>
      <c r="L52" s="97"/>
      <c r="M52" s="40"/>
      <c r="N52" s="97"/>
      <c r="O52" s="40"/>
      <c r="P52" s="72"/>
      <c r="Q52" s="109"/>
      <c r="R52" s="72"/>
      <c r="S52" s="73"/>
    </row>
    <row r="53" spans="1:19" s="11" customFormat="1" ht="16.149999999999999" customHeight="1" thickBot="1" x14ac:dyDescent="0.3">
      <c r="A53" s="31"/>
      <c r="B53" s="77" t="s">
        <v>97</v>
      </c>
      <c r="C53" s="142">
        <f t="shared" si="4"/>
        <v>0</v>
      </c>
      <c r="D53" s="78">
        <f t="shared" si="3"/>
        <v>0</v>
      </c>
      <c r="E53" s="94" t="s">
        <v>98</v>
      </c>
      <c r="F53" s="62" t="s">
        <v>99</v>
      </c>
      <c r="G53" s="95" t="s">
        <v>140</v>
      </c>
      <c r="H53" s="96"/>
      <c r="I53" s="50"/>
      <c r="J53" s="96" t="s">
        <v>42</v>
      </c>
      <c r="K53" s="50"/>
      <c r="L53" s="113"/>
      <c r="M53" s="114"/>
      <c r="N53" s="113"/>
      <c r="O53" s="114"/>
      <c r="P53" s="49"/>
      <c r="Q53" s="118"/>
      <c r="R53" s="49"/>
      <c r="S53" s="50"/>
    </row>
    <row r="55" spans="1:19" ht="15.4" customHeight="1" x14ac:dyDescent="0.2"/>
  </sheetData>
  <sortState xmlns:xlrd2="http://schemas.microsoft.com/office/spreadsheetml/2017/richdata2" ref="A36:S38">
    <sortCondition ref="A36:A38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7:F53">
    <cfRule type="cellIs" dxfId="6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zoomScale="90" zoomScaleNormal="9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4" width="13.28515625" customWidth="1"/>
    <col min="5" max="5" width="22.7109375" customWidth="1"/>
    <col min="6" max="6" width="20" customWidth="1"/>
    <col min="7" max="7" width="35.7109375" customWidth="1"/>
    <col min="8" max="9" width="11" customWidth="1"/>
    <col min="10" max="19" width="10.85546875" customWidth="1"/>
    <col min="20" max="1026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2" t="s">
        <v>196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60" customHeight="1" thickBot="1" x14ac:dyDescent="0.25">
      <c r="A4" s="163" t="s">
        <v>0</v>
      </c>
      <c r="B4" s="164" t="s">
        <v>1</v>
      </c>
      <c r="C4" s="165" t="s">
        <v>2</v>
      </c>
      <c r="D4" s="165" t="s">
        <v>182</v>
      </c>
      <c r="E4" s="165" t="s">
        <v>3</v>
      </c>
      <c r="F4" s="165" t="s">
        <v>4</v>
      </c>
      <c r="G4" s="165" t="s">
        <v>5</v>
      </c>
      <c r="H4" s="163" t="s">
        <v>90</v>
      </c>
      <c r="I4" s="166"/>
      <c r="J4" s="161" t="s">
        <v>91</v>
      </c>
      <c r="K4" s="161"/>
      <c r="L4" s="161" t="s">
        <v>92</v>
      </c>
      <c r="M4" s="161"/>
      <c r="N4" s="161" t="s">
        <v>93</v>
      </c>
      <c r="O4" s="161"/>
      <c r="P4" s="161" t="s">
        <v>94</v>
      </c>
      <c r="Q4" s="161"/>
      <c r="R4" s="161" t="s">
        <v>95</v>
      </c>
      <c r="S4" s="161"/>
    </row>
    <row r="5" spans="1:19" ht="57.75" customHeight="1" thickBot="1" x14ac:dyDescent="0.25">
      <c r="A5" s="163"/>
      <c r="B5" s="164"/>
      <c r="C5" s="165"/>
      <c r="D5" s="165"/>
      <c r="E5" s="165"/>
      <c r="F5" s="165"/>
      <c r="G5" s="165"/>
      <c r="H5" s="167"/>
      <c r="I5" s="168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1" customHeight="1" thickBot="1" x14ac:dyDescent="0.25">
      <c r="A6" s="163"/>
      <c r="B6" s="164"/>
      <c r="C6" s="165"/>
      <c r="D6" s="165"/>
      <c r="E6" s="165"/>
      <c r="F6" s="165"/>
      <c r="G6" s="165"/>
      <c r="H6" s="80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7" t="s">
        <v>8</v>
      </c>
      <c r="B7" s="81" t="s">
        <v>44</v>
      </c>
      <c r="C7" s="82">
        <f>SUM(I7,K7,M7,O7,Q7,S7)</f>
        <v>130</v>
      </c>
      <c r="D7" s="82">
        <f>SUM(K7,M7,O7,Q7,S7)</f>
        <v>115</v>
      </c>
      <c r="E7" s="60" t="s">
        <v>9</v>
      </c>
      <c r="F7" s="60" t="s">
        <v>9</v>
      </c>
      <c r="G7" s="83" t="s">
        <v>25</v>
      </c>
      <c r="H7" s="123">
        <v>3</v>
      </c>
      <c r="I7" s="124">
        <v>15</v>
      </c>
      <c r="J7" s="51">
        <v>1</v>
      </c>
      <c r="K7" s="52">
        <v>25</v>
      </c>
      <c r="L7" s="51">
        <v>1</v>
      </c>
      <c r="M7" s="52">
        <v>25</v>
      </c>
      <c r="N7" s="51">
        <v>1</v>
      </c>
      <c r="O7" s="52">
        <v>25</v>
      </c>
      <c r="P7" s="51">
        <v>1</v>
      </c>
      <c r="Q7" s="129">
        <v>25</v>
      </c>
      <c r="R7" s="51">
        <v>3</v>
      </c>
      <c r="S7" s="129">
        <v>15</v>
      </c>
    </row>
    <row r="8" spans="1:19" s="11" customFormat="1" ht="16.149999999999999" customHeight="1" x14ac:dyDescent="0.25">
      <c r="A8" s="12" t="s">
        <v>10</v>
      </c>
      <c r="B8" s="74" t="s">
        <v>47</v>
      </c>
      <c r="C8" s="75">
        <f>SUM(I8,K8,M8,O8,Q8,S8)</f>
        <v>100</v>
      </c>
      <c r="D8" s="75">
        <f>SUM(I8,K8,M8,Q8,S8)</f>
        <v>88</v>
      </c>
      <c r="E8" s="61" t="s">
        <v>48</v>
      </c>
      <c r="F8" s="61" t="s">
        <v>49</v>
      </c>
      <c r="G8" s="76" t="s">
        <v>25</v>
      </c>
      <c r="H8" s="53">
        <v>1</v>
      </c>
      <c r="I8" s="54">
        <v>25</v>
      </c>
      <c r="J8" s="53">
        <v>3</v>
      </c>
      <c r="K8" s="54">
        <v>15</v>
      </c>
      <c r="L8" s="53">
        <v>2</v>
      </c>
      <c r="M8" s="54">
        <v>18</v>
      </c>
      <c r="N8" s="120">
        <v>4</v>
      </c>
      <c r="O8" s="121">
        <v>12</v>
      </c>
      <c r="P8" s="53">
        <v>2</v>
      </c>
      <c r="Q8" s="55">
        <v>18</v>
      </c>
      <c r="R8" s="53">
        <v>4</v>
      </c>
      <c r="S8" s="55">
        <v>12</v>
      </c>
    </row>
    <row r="9" spans="1:19" s="11" customFormat="1" ht="16.149999999999999" customHeight="1" x14ac:dyDescent="0.25">
      <c r="A9" s="12" t="s">
        <v>12</v>
      </c>
      <c r="B9" s="74" t="s">
        <v>58</v>
      </c>
      <c r="C9" s="75">
        <f>SUM(I9,K9,M9,O9,Q9,S9)</f>
        <v>88</v>
      </c>
      <c r="D9" s="75">
        <f>SUM(K9,M9,O9,Q9,S9)</f>
        <v>78</v>
      </c>
      <c r="E9" s="61" t="s">
        <v>35</v>
      </c>
      <c r="F9" s="61" t="s">
        <v>36</v>
      </c>
      <c r="G9" s="76" t="s">
        <v>56</v>
      </c>
      <c r="H9" s="120">
        <v>5</v>
      </c>
      <c r="I9" s="121">
        <v>10</v>
      </c>
      <c r="J9" s="53">
        <v>2</v>
      </c>
      <c r="K9" s="54">
        <v>18</v>
      </c>
      <c r="L9" s="53">
        <v>5</v>
      </c>
      <c r="M9" s="54">
        <v>10</v>
      </c>
      <c r="N9" s="53">
        <v>5</v>
      </c>
      <c r="O9" s="54">
        <v>10</v>
      </c>
      <c r="P9" s="53">
        <v>3</v>
      </c>
      <c r="Q9" s="55">
        <v>15</v>
      </c>
      <c r="R9" s="53">
        <v>1</v>
      </c>
      <c r="S9" s="55">
        <v>25</v>
      </c>
    </row>
    <row r="10" spans="1:19" s="11" customFormat="1" ht="16.149999999999999" customHeight="1" x14ac:dyDescent="0.25">
      <c r="A10" s="12" t="s">
        <v>15</v>
      </c>
      <c r="B10" s="74" t="s">
        <v>57</v>
      </c>
      <c r="C10" s="75">
        <f>SUM(I10,K10,M10,O10,Q10,S10)</f>
        <v>63</v>
      </c>
      <c r="D10" s="75">
        <f>SUM(I10,K10,O10,Q10,S10)</f>
        <v>55</v>
      </c>
      <c r="E10" s="61" t="s">
        <v>9</v>
      </c>
      <c r="F10" s="61" t="s">
        <v>9</v>
      </c>
      <c r="G10" s="76" t="s">
        <v>25</v>
      </c>
      <c r="H10" s="53">
        <v>2</v>
      </c>
      <c r="I10" s="54">
        <v>18</v>
      </c>
      <c r="J10" s="53">
        <v>4</v>
      </c>
      <c r="K10" s="54">
        <v>12</v>
      </c>
      <c r="L10" s="120">
        <v>6</v>
      </c>
      <c r="M10" s="121">
        <v>8</v>
      </c>
      <c r="N10" s="53">
        <v>3</v>
      </c>
      <c r="O10" s="54">
        <v>15</v>
      </c>
      <c r="P10" s="53">
        <v>5</v>
      </c>
      <c r="Q10" s="55">
        <v>10</v>
      </c>
      <c r="R10" s="53"/>
      <c r="S10" s="55"/>
    </row>
    <row r="11" spans="1:19" s="11" customFormat="1" ht="16.149999999999999" customHeight="1" x14ac:dyDescent="0.25">
      <c r="A11" s="12" t="s">
        <v>18</v>
      </c>
      <c r="B11" s="74" t="s">
        <v>46</v>
      </c>
      <c r="C11" s="75">
        <f>SUM(I11,K11,M11,O11,Q11,S11)</f>
        <v>53</v>
      </c>
      <c r="D11" s="75">
        <f>SUM(K11,M11,Q11,S11)</f>
        <v>53</v>
      </c>
      <c r="E11" s="61" t="s">
        <v>9</v>
      </c>
      <c r="F11" s="61" t="s">
        <v>9</v>
      </c>
      <c r="G11" s="76" t="s">
        <v>139</v>
      </c>
      <c r="H11" s="120" t="s">
        <v>42</v>
      </c>
      <c r="I11" s="121"/>
      <c r="J11" s="174">
        <v>6</v>
      </c>
      <c r="K11" s="175">
        <v>8</v>
      </c>
      <c r="L11" s="53">
        <v>3</v>
      </c>
      <c r="M11" s="54">
        <v>15</v>
      </c>
      <c r="N11" s="53" t="s">
        <v>42</v>
      </c>
      <c r="O11" s="54"/>
      <c r="P11" s="53">
        <v>4</v>
      </c>
      <c r="Q11" s="55">
        <v>12</v>
      </c>
      <c r="R11" s="130">
        <v>2</v>
      </c>
      <c r="S11" s="55">
        <v>18</v>
      </c>
    </row>
    <row r="12" spans="1:19" s="11" customFormat="1" ht="16.149999999999999" customHeight="1" x14ac:dyDescent="0.25">
      <c r="A12" s="12" t="s">
        <v>19</v>
      </c>
      <c r="B12" s="74" t="s">
        <v>146</v>
      </c>
      <c r="C12" s="75">
        <f t="shared" ref="C12" si="0">SUM(I12,K12,M12,O12,Q12,S12)</f>
        <v>30</v>
      </c>
      <c r="D12" s="75">
        <f>SUM(M12,O12,S12)</f>
        <v>30</v>
      </c>
      <c r="E12" s="61" t="s">
        <v>9</v>
      </c>
      <c r="F12" s="61" t="s">
        <v>9</v>
      </c>
      <c r="G12" s="76" t="s">
        <v>147</v>
      </c>
      <c r="H12" s="53"/>
      <c r="I12" s="54"/>
      <c r="J12" s="174"/>
      <c r="K12" s="175"/>
      <c r="L12" s="53">
        <v>4</v>
      </c>
      <c r="M12" s="54">
        <v>12</v>
      </c>
      <c r="N12" s="53">
        <v>2</v>
      </c>
      <c r="O12" s="54">
        <v>18</v>
      </c>
      <c r="P12" s="130"/>
      <c r="Q12" s="55"/>
      <c r="R12" s="53"/>
      <c r="S12" s="55"/>
    </row>
    <row r="13" spans="1:19" s="11" customFormat="1" ht="16.149999999999999" customHeight="1" x14ac:dyDescent="0.25">
      <c r="A13" s="12" t="s">
        <v>22</v>
      </c>
      <c r="B13" s="98" t="s">
        <v>96</v>
      </c>
      <c r="C13" s="75">
        <f t="shared" ref="C13:C15" si="1">SUM(I13,K13,M13,O13,Q13,S13)</f>
        <v>18</v>
      </c>
      <c r="D13" s="75">
        <f>SUM(K13,O13,S13)</f>
        <v>18</v>
      </c>
      <c r="E13" s="93" t="s">
        <v>9</v>
      </c>
      <c r="F13" s="93" t="s">
        <v>9</v>
      </c>
      <c r="G13" s="99" t="s">
        <v>140</v>
      </c>
      <c r="H13" s="100"/>
      <c r="I13" s="101"/>
      <c r="J13" s="176">
        <v>5</v>
      </c>
      <c r="K13" s="177">
        <v>10</v>
      </c>
      <c r="L13" s="53"/>
      <c r="M13" s="54"/>
      <c r="N13" s="53">
        <v>6</v>
      </c>
      <c r="O13" s="54">
        <v>8</v>
      </c>
      <c r="P13" s="131"/>
      <c r="Q13" s="132"/>
      <c r="R13" s="102"/>
      <c r="S13" s="103"/>
    </row>
    <row r="14" spans="1:19" s="11" customFormat="1" ht="16.149999999999999" customHeight="1" x14ac:dyDescent="0.25">
      <c r="A14" s="12" t="s">
        <v>23</v>
      </c>
      <c r="B14" s="98" t="s">
        <v>85</v>
      </c>
      <c r="C14" s="75">
        <f t="shared" si="1"/>
        <v>12</v>
      </c>
      <c r="D14" s="75">
        <f>SUM(I14,S14)</f>
        <v>12</v>
      </c>
      <c r="E14" s="93" t="s">
        <v>35</v>
      </c>
      <c r="F14" s="93" t="s">
        <v>36</v>
      </c>
      <c r="G14" s="99" t="s">
        <v>39</v>
      </c>
      <c r="H14" s="100">
        <v>4</v>
      </c>
      <c r="I14" s="101">
        <v>12</v>
      </c>
      <c r="J14" s="100"/>
      <c r="K14" s="101"/>
      <c r="L14" s="53"/>
      <c r="M14" s="54"/>
      <c r="N14" s="53"/>
      <c r="O14" s="54"/>
      <c r="P14" s="131"/>
      <c r="Q14" s="132"/>
      <c r="R14" s="102"/>
      <c r="S14" s="103"/>
    </row>
    <row r="15" spans="1:19" s="11" customFormat="1" ht="16.149999999999999" customHeight="1" x14ac:dyDescent="0.25">
      <c r="A15" s="12" t="s">
        <v>24</v>
      </c>
      <c r="B15" s="98" t="s">
        <v>154</v>
      </c>
      <c r="C15" s="75">
        <f t="shared" si="1"/>
        <v>6</v>
      </c>
      <c r="D15" s="75">
        <f>SUM(M15,S15)</f>
        <v>6</v>
      </c>
      <c r="E15" s="93" t="s">
        <v>21</v>
      </c>
      <c r="F15" s="93" t="s">
        <v>21</v>
      </c>
      <c r="G15" s="99" t="s">
        <v>141</v>
      </c>
      <c r="H15" s="100"/>
      <c r="I15" s="101"/>
      <c r="J15" s="100"/>
      <c r="K15" s="101"/>
      <c r="L15" s="53">
        <v>7</v>
      </c>
      <c r="M15" s="54">
        <v>6</v>
      </c>
      <c r="N15" s="53"/>
      <c r="O15" s="54"/>
      <c r="P15" s="131"/>
      <c r="Q15" s="132"/>
      <c r="R15" s="102"/>
      <c r="S15" s="103"/>
    </row>
    <row r="16" spans="1:19" s="11" customFormat="1" ht="16.149999999999999" customHeight="1" thickBot="1" x14ac:dyDescent="0.3">
      <c r="A16" s="21"/>
      <c r="B16" s="77" t="s">
        <v>97</v>
      </c>
      <c r="C16" s="78">
        <f t="shared" ref="C16" si="2">SUM(I16,K16)</f>
        <v>0</v>
      </c>
      <c r="D16" s="78">
        <f>SUM(S16)</f>
        <v>0</v>
      </c>
      <c r="E16" s="62" t="s">
        <v>98</v>
      </c>
      <c r="F16" s="62" t="s">
        <v>99</v>
      </c>
      <c r="G16" s="79" t="s">
        <v>140</v>
      </c>
      <c r="H16" s="56"/>
      <c r="I16" s="57"/>
      <c r="J16" s="56" t="s">
        <v>42</v>
      </c>
      <c r="K16" s="57"/>
      <c r="L16" s="56"/>
      <c r="M16" s="57"/>
      <c r="N16" s="56"/>
      <c r="O16" s="57"/>
      <c r="P16" s="133"/>
      <c r="Q16" s="134"/>
      <c r="R16" s="58"/>
      <c r="S16" s="59"/>
    </row>
    <row r="18" ht="15.4" customHeight="1" x14ac:dyDescent="0.2"/>
  </sheetData>
  <sortState xmlns:xlrd2="http://schemas.microsoft.com/office/spreadsheetml/2017/richdata2" ref="B7:S11">
    <sortCondition descending="1" ref="D7:D11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7:F16">
    <cfRule type="cellIs" dxfId="5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zoomScale="90" zoomScaleNormal="9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4" width="12.28515625" customWidth="1"/>
    <col min="5" max="5" width="22.7109375" customWidth="1"/>
    <col min="6" max="6" width="18.5703125" customWidth="1"/>
    <col min="7" max="7" width="37.85546875" customWidth="1"/>
    <col min="8" max="19" width="11.85546875" customWidth="1"/>
    <col min="20" max="1027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2" t="s">
        <v>197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60" customHeight="1" thickBot="1" x14ac:dyDescent="0.25">
      <c r="A4" s="163" t="s">
        <v>0</v>
      </c>
      <c r="B4" s="164" t="s">
        <v>1</v>
      </c>
      <c r="C4" s="165" t="s">
        <v>2</v>
      </c>
      <c r="D4" s="169" t="s">
        <v>182</v>
      </c>
      <c r="E4" s="165" t="s">
        <v>3</v>
      </c>
      <c r="F4" s="165" t="s">
        <v>4</v>
      </c>
      <c r="G4" s="165" t="s">
        <v>5</v>
      </c>
      <c r="H4" s="163" t="s">
        <v>90</v>
      </c>
      <c r="I4" s="166"/>
      <c r="J4" s="161" t="s">
        <v>91</v>
      </c>
      <c r="K4" s="161"/>
      <c r="L4" s="161" t="s">
        <v>92</v>
      </c>
      <c r="M4" s="161"/>
      <c r="N4" s="161" t="s">
        <v>93</v>
      </c>
      <c r="O4" s="161"/>
      <c r="P4" s="161" t="s">
        <v>94</v>
      </c>
      <c r="Q4" s="161"/>
      <c r="R4" s="161" t="s">
        <v>95</v>
      </c>
      <c r="S4" s="161"/>
    </row>
    <row r="5" spans="1:19" ht="57.75" customHeight="1" thickBot="1" x14ac:dyDescent="0.25">
      <c r="A5" s="163"/>
      <c r="B5" s="164"/>
      <c r="C5" s="165"/>
      <c r="D5" s="170"/>
      <c r="E5" s="165"/>
      <c r="F5" s="165"/>
      <c r="G5" s="165"/>
      <c r="H5" s="167"/>
      <c r="I5" s="168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1" customHeight="1" thickBot="1" x14ac:dyDescent="0.25">
      <c r="A6" s="163"/>
      <c r="B6" s="164"/>
      <c r="C6" s="165"/>
      <c r="D6" s="171"/>
      <c r="E6" s="165"/>
      <c r="F6" s="165"/>
      <c r="G6" s="165"/>
      <c r="H6" s="80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24" t="s">
        <v>8</v>
      </c>
      <c r="B7" s="25" t="s">
        <v>67</v>
      </c>
      <c r="C7" s="9">
        <f t="shared" ref="C7:C16" si="0">SUM(I7,K7,M7,O7,Q7,S7)</f>
        <v>117</v>
      </c>
      <c r="D7" s="9">
        <f>SUM(K7,M7,O7,Q7,S7)</f>
        <v>105</v>
      </c>
      <c r="E7" s="26" t="s">
        <v>68</v>
      </c>
      <c r="F7" s="10" t="s">
        <v>69</v>
      </c>
      <c r="G7" s="27" t="s">
        <v>175</v>
      </c>
      <c r="H7" s="125">
        <v>4</v>
      </c>
      <c r="I7" s="126">
        <v>12</v>
      </c>
      <c r="J7" s="127">
        <v>3</v>
      </c>
      <c r="K7" s="128">
        <v>15</v>
      </c>
      <c r="L7" s="43">
        <v>1</v>
      </c>
      <c r="M7" s="44">
        <v>25</v>
      </c>
      <c r="N7" s="127">
        <v>1</v>
      </c>
      <c r="O7" s="128">
        <v>25</v>
      </c>
      <c r="P7" s="127">
        <v>1</v>
      </c>
      <c r="Q7" s="128">
        <v>25</v>
      </c>
      <c r="R7" s="43">
        <v>3</v>
      </c>
      <c r="S7" s="44">
        <v>15</v>
      </c>
    </row>
    <row r="8" spans="1:19" s="11" customFormat="1" ht="16.149999999999999" customHeight="1" x14ac:dyDescent="0.25">
      <c r="A8" s="28" t="s">
        <v>10</v>
      </c>
      <c r="B8" s="19" t="s">
        <v>64</v>
      </c>
      <c r="C8" s="14">
        <f t="shared" si="0"/>
        <v>116</v>
      </c>
      <c r="D8" s="14">
        <f>SUM(I8,K8,O8,Q8,S8)</f>
        <v>101</v>
      </c>
      <c r="E8" s="18" t="s">
        <v>9</v>
      </c>
      <c r="F8" s="18" t="s">
        <v>9</v>
      </c>
      <c r="G8" s="29" t="s">
        <v>188</v>
      </c>
      <c r="H8" s="47">
        <v>1</v>
      </c>
      <c r="I8" s="48">
        <v>25</v>
      </c>
      <c r="J8" s="47">
        <v>1</v>
      </c>
      <c r="K8" s="48">
        <v>25</v>
      </c>
      <c r="L8" s="120">
        <v>3</v>
      </c>
      <c r="M8" s="121">
        <v>15</v>
      </c>
      <c r="N8" s="47">
        <v>2</v>
      </c>
      <c r="O8" s="48">
        <v>18</v>
      </c>
      <c r="P8" s="47">
        <v>3</v>
      </c>
      <c r="Q8" s="48">
        <v>15</v>
      </c>
      <c r="R8" s="45">
        <v>2</v>
      </c>
      <c r="S8" s="46">
        <v>18</v>
      </c>
    </row>
    <row r="9" spans="1:19" s="11" customFormat="1" ht="16.149999999999999" customHeight="1" x14ac:dyDescent="0.25">
      <c r="A9" s="28" t="s">
        <v>12</v>
      </c>
      <c r="B9" s="19" t="s">
        <v>178</v>
      </c>
      <c r="C9" s="14">
        <f t="shared" si="0"/>
        <v>58</v>
      </c>
      <c r="D9" s="14">
        <f t="shared" ref="D9:D16" si="1">SUM(I9,K9,M9,O9,Q9,S9)</f>
        <v>58</v>
      </c>
      <c r="E9" s="20" t="s">
        <v>35</v>
      </c>
      <c r="F9" s="15" t="s">
        <v>102</v>
      </c>
      <c r="G9" s="29" t="s">
        <v>175</v>
      </c>
      <c r="H9" s="45"/>
      <c r="I9" s="46"/>
      <c r="J9" s="47"/>
      <c r="K9" s="46"/>
      <c r="L9" s="47"/>
      <c r="M9" s="48"/>
      <c r="N9" s="47">
        <v>3</v>
      </c>
      <c r="O9" s="46">
        <v>15</v>
      </c>
      <c r="P9" s="47">
        <v>2</v>
      </c>
      <c r="Q9" s="48">
        <v>18</v>
      </c>
      <c r="R9" s="47">
        <v>1</v>
      </c>
      <c r="S9" s="48">
        <v>25</v>
      </c>
    </row>
    <row r="10" spans="1:19" s="11" customFormat="1" ht="16.149999999999999" customHeight="1" x14ac:dyDescent="0.25">
      <c r="A10" s="70" t="s">
        <v>15</v>
      </c>
      <c r="B10" s="104" t="s">
        <v>61</v>
      </c>
      <c r="C10" s="14">
        <f t="shared" si="0"/>
        <v>58</v>
      </c>
      <c r="D10" s="14">
        <f t="shared" si="1"/>
        <v>58</v>
      </c>
      <c r="E10" s="105" t="s">
        <v>9</v>
      </c>
      <c r="F10" s="30" t="s">
        <v>9</v>
      </c>
      <c r="G10" s="71" t="s">
        <v>175</v>
      </c>
      <c r="H10" s="106"/>
      <c r="I10" s="107"/>
      <c r="J10" s="72">
        <v>2</v>
      </c>
      <c r="K10" s="107">
        <v>18</v>
      </c>
      <c r="L10" s="72">
        <v>2</v>
      </c>
      <c r="M10" s="73">
        <v>18</v>
      </c>
      <c r="N10" s="72">
        <v>5</v>
      </c>
      <c r="O10" s="107">
        <v>10</v>
      </c>
      <c r="P10" s="72">
        <v>4</v>
      </c>
      <c r="Q10" s="73">
        <v>12</v>
      </c>
      <c r="R10" s="72" t="s">
        <v>42</v>
      </c>
      <c r="S10" s="73"/>
    </row>
    <row r="11" spans="1:19" s="11" customFormat="1" ht="16.149999999999999" customHeight="1" x14ac:dyDescent="0.25">
      <c r="A11" s="70" t="s">
        <v>18</v>
      </c>
      <c r="B11" s="104" t="s">
        <v>53</v>
      </c>
      <c r="C11" s="14">
        <f t="shared" si="0"/>
        <v>42</v>
      </c>
      <c r="D11" s="14">
        <f t="shared" si="1"/>
        <v>42</v>
      </c>
      <c r="E11" s="105" t="s">
        <v>27</v>
      </c>
      <c r="F11" s="30" t="s">
        <v>54</v>
      </c>
      <c r="G11" s="71" t="s">
        <v>63</v>
      </c>
      <c r="H11" s="72">
        <v>2</v>
      </c>
      <c r="I11" s="73">
        <v>18</v>
      </c>
      <c r="J11" s="106">
        <v>5</v>
      </c>
      <c r="K11" s="107">
        <v>10</v>
      </c>
      <c r="L11" s="72"/>
      <c r="M11" s="73"/>
      <c r="N11" s="106">
        <v>4</v>
      </c>
      <c r="O11" s="107">
        <v>14</v>
      </c>
      <c r="P11" s="72"/>
      <c r="Q11" s="73"/>
      <c r="R11" s="72"/>
      <c r="S11" s="73"/>
    </row>
    <row r="12" spans="1:19" s="11" customFormat="1" ht="16.149999999999999" customHeight="1" x14ac:dyDescent="0.25">
      <c r="A12" s="70" t="s">
        <v>19</v>
      </c>
      <c r="B12" s="104" t="s">
        <v>65</v>
      </c>
      <c r="C12" s="14">
        <f t="shared" si="0"/>
        <v>27</v>
      </c>
      <c r="D12" s="14">
        <f t="shared" si="1"/>
        <v>27</v>
      </c>
      <c r="E12" s="105" t="s">
        <v>21</v>
      </c>
      <c r="F12" s="30" t="s">
        <v>21</v>
      </c>
      <c r="G12" s="71" t="s">
        <v>66</v>
      </c>
      <c r="H12" s="106">
        <v>3</v>
      </c>
      <c r="I12" s="107">
        <v>15</v>
      </c>
      <c r="J12" s="72">
        <v>4</v>
      </c>
      <c r="K12" s="107">
        <v>12</v>
      </c>
      <c r="L12" s="72"/>
      <c r="M12" s="73"/>
      <c r="N12" s="72"/>
      <c r="O12" s="107"/>
      <c r="P12" s="72"/>
      <c r="Q12" s="73"/>
      <c r="R12" s="72"/>
      <c r="S12" s="73"/>
    </row>
    <row r="13" spans="1:19" s="11" customFormat="1" ht="16.149999999999999" customHeight="1" x14ac:dyDescent="0.25">
      <c r="A13" s="28" t="s">
        <v>22</v>
      </c>
      <c r="B13" s="104" t="s">
        <v>183</v>
      </c>
      <c r="C13" s="14">
        <f t="shared" si="0"/>
        <v>20</v>
      </c>
      <c r="D13" s="14">
        <f t="shared" si="1"/>
        <v>20</v>
      </c>
      <c r="E13" s="105" t="s">
        <v>184</v>
      </c>
      <c r="F13" s="30" t="s">
        <v>184</v>
      </c>
      <c r="G13" s="71" t="s">
        <v>66</v>
      </c>
      <c r="H13" s="106"/>
      <c r="I13" s="107"/>
      <c r="J13" s="72"/>
      <c r="K13" s="107"/>
      <c r="L13" s="72"/>
      <c r="M13" s="73"/>
      <c r="N13" s="72"/>
      <c r="O13" s="107"/>
      <c r="P13" s="72">
        <v>5</v>
      </c>
      <c r="Q13" s="73">
        <v>10</v>
      </c>
      <c r="R13" s="72">
        <v>5</v>
      </c>
      <c r="S13" s="73">
        <v>10</v>
      </c>
    </row>
    <row r="14" spans="1:19" s="11" customFormat="1" ht="16.149999999999999" customHeight="1" x14ac:dyDescent="0.25">
      <c r="A14" s="28" t="s">
        <v>23</v>
      </c>
      <c r="B14" s="104" t="s">
        <v>85</v>
      </c>
      <c r="C14" s="14">
        <f t="shared" si="0"/>
        <v>14</v>
      </c>
      <c r="D14" s="14">
        <f t="shared" si="1"/>
        <v>14</v>
      </c>
      <c r="E14" s="105" t="s">
        <v>35</v>
      </c>
      <c r="F14" s="30" t="s">
        <v>102</v>
      </c>
      <c r="G14" s="71" t="s">
        <v>103</v>
      </c>
      <c r="H14" s="106"/>
      <c r="I14" s="107"/>
      <c r="J14" s="72">
        <v>7</v>
      </c>
      <c r="K14" s="107">
        <v>6</v>
      </c>
      <c r="L14" s="72"/>
      <c r="M14" s="73"/>
      <c r="N14" s="72"/>
      <c r="O14" s="107"/>
      <c r="P14" s="72">
        <v>6</v>
      </c>
      <c r="Q14" s="73">
        <v>8</v>
      </c>
      <c r="R14" s="72"/>
      <c r="S14" s="73"/>
    </row>
    <row r="15" spans="1:19" s="11" customFormat="1" ht="16.149999999999999" customHeight="1" x14ac:dyDescent="0.25">
      <c r="A15" s="28" t="s">
        <v>24</v>
      </c>
      <c r="B15" s="104" t="s">
        <v>189</v>
      </c>
      <c r="C15" s="14">
        <f t="shared" si="0"/>
        <v>12</v>
      </c>
      <c r="D15" s="122">
        <f t="shared" si="1"/>
        <v>12</v>
      </c>
      <c r="E15" s="105" t="s">
        <v>190</v>
      </c>
      <c r="F15" s="30" t="s">
        <v>191</v>
      </c>
      <c r="G15" s="71" t="s">
        <v>192</v>
      </c>
      <c r="H15" s="106"/>
      <c r="I15" s="107"/>
      <c r="J15" s="72"/>
      <c r="K15" s="107"/>
      <c r="L15" s="72"/>
      <c r="M15" s="73"/>
      <c r="N15" s="72"/>
      <c r="O15" s="107"/>
      <c r="P15" s="72"/>
      <c r="Q15" s="73"/>
      <c r="R15" s="72">
        <v>4</v>
      </c>
      <c r="S15" s="73">
        <v>12</v>
      </c>
    </row>
    <row r="16" spans="1:19" s="11" customFormat="1" ht="16.149999999999999" customHeight="1" x14ac:dyDescent="0.25">
      <c r="A16" s="70" t="s">
        <v>26</v>
      </c>
      <c r="B16" s="104" t="s">
        <v>149</v>
      </c>
      <c r="C16" s="14">
        <f t="shared" si="0"/>
        <v>12</v>
      </c>
      <c r="D16" s="14">
        <f t="shared" si="1"/>
        <v>12</v>
      </c>
      <c r="E16" s="105" t="s">
        <v>150</v>
      </c>
      <c r="F16" s="30" t="s">
        <v>151</v>
      </c>
      <c r="G16" s="71" t="s">
        <v>174</v>
      </c>
      <c r="H16" s="106"/>
      <c r="I16" s="107"/>
      <c r="J16" s="72"/>
      <c r="K16" s="107"/>
      <c r="L16" s="72">
        <v>4</v>
      </c>
      <c r="M16" s="73">
        <v>12</v>
      </c>
      <c r="N16" s="72"/>
      <c r="O16" s="107"/>
      <c r="P16" s="72"/>
      <c r="Q16" s="73"/>
      <c r="R16" s="72"/>
      <c r="S16" s="73"/>
    </row>
    <row r="17" spans="1:19" s="11" customFormat="1" ht="16.149999999999999" customHeight="1" x14ac:dyDescent="0.25">
      <c r="A17" s="70" t="s">
        <v>28</v>
      </c>
      <c r="B17" s="104" t="s">
        <v>152</v>
      </c>
      <c r="C17" s="14">
        <f t="shared" ref="C17:C19" si="2">SUM(I17,K17,M17,O17,Q17,S17)</f>
        <v>10</v>
      </c>
      <c r="D17" s="14">
        <f t="shared" ref="D17:D19" si="3">SUM(I17,K17,M17,O17,Q17,S17)</f>
        <v>10</v>
      </c>
      <c r="E17" s="105" t="s">
        <v>48</v>
      </c>
      <c r="F17" s="30" t="s">
        <v>153</v>
      </c>
      <c r="G17" s="71" t="s">
        <v>179</v>
      </c>
      <c r="H17" s="106"/>
      <c r="I17" s="107"/>
      <c r="J17" s="72"/>
      <c r="K17" s="107"/>
      <c r="L17" s="72">
        <v>5</v>
      </c>
      <c r="M17" s="73">
        <v>10</v>
      </c>
      <c r="N17" s="72"/>
      <c r="O17" s="107"/>
      <c r="P17" s="72"/>
      <c r="Q17" s="73"/>
      <c r="R17" s="72"/>
      <c r="S17" s="73"/>
    </row>
    <row r="18" spans="1:19" s="11" customFormat="1" ht="16.149999999999999" customHeight="1" x14ac:dyDescent="0.25">
      <c r="A18" s="70" t="s">
        <v>29</v>
      </c>
      <c r="B18" s="104" t="s">
        <v>155</v>
      </c>
      <c r="C18" s="14">
        <f t="shared" si="2"/>
        <v>8</v>
      </c>
      <c r="D18" s="14">
        <f t="shared" si="3"/>
        <v>8</v>
      </c>
      <c r="E18" s="105" t="s">
        <v>156</v>
      </c>
      <c r="F18" s="30" t="s">
        <v>157</v>
      </c>
      <c r="G18" s="71" t="s">
        <v>141</v>
      </c>
      <c r="H18" s="106"/>
      <c r="I18" s="107"/>
      <c r="J18" s="72"/>
      <c r="K18" s="107"/>
      <c r="L18" s="72">
        <v>6</v>
      </c>
      <c r="M18" s="73">
        <v>8</v>
      </c>
      <c r="N18" s="72"/>
      <c r="O18" s="107"/>
      <c r="P18" s="72"/>
      <c r="Q18" s="73"/>
      <c r="R18" s="72"/>
      <c r="S18" s="73"/>
    </row>
    <row r="19" spans="1:19" s="11" customFormat="1" ht="16.149999999999999" customHeight="1" x14ac:dyDescent="0.25">
      <c r="A19" s="28" t="s">
        <v>30</v>
      </c>
      <c r="B19" s="104" t="s">
        <v>100</v>
      </c>
      <c r="C19" s="14">
        <f t="shared" si="2"/>
        <v>8</v>
      </c>
      <c r="D19" s="14">
        <f t="shared" si="3"/>
        <v>8</v>
      </c>
      <c r="E19" s="105" t="s">
        <v>9</v>
      </c>
      <c r="F19" s="30" t="s">
        <v>9</v>
      </c>
      <c r="G19" s="71" t="s">
        <v>66</v>
      </c>
      <c r="H19" s="106"/>
      <c r="I19" s="107"/>
      <c r="J19" s="72">
        <v>6</v>
      </c>
      <c r="K19" s="107">
        <v>8</v>
      </c>
      <c r="L19" s="72"/>
      <c r="M19" s="73"/>
      <c r="N19" s="72"/>
      <c r="O19" s="107"/>
      <c r="P19" s="72"/>
      <c r="Q19" s="73"/>
      <c r="R19" s="72"/>
      <c r="S19" s="73"/>
    </row>
    <row r="20" spans="1:19" s="11" customFormat="1" ht="16.149999999999999" customHeight="1" thickBot="1" x14ac:dyDescent="0.3">
      <c r="A20" s="31"/>
      <c r="B20" s="32" t="s">
        <v>101</v>
      </c>
      <c r="C20" s="22">
        <f t="shared" ref="C20" si="4">SUM(I20,K20,M20,O20,Q20,S20)</f>
        <v>0</v>
      </c>
      <c r="D20" s="22">
        <f t="shared" ref="D20" si="5">SUM(I20,K20,M20,O20,Q20,S20)</f>
        <v>0</v>
      </c>
      <c r="E20" s="33" t="s">
        <v>48</v>
      </c>
      <c r="F20" s="23" t="s">
        <v>186</v>
      </c>
      <c r="G20" s="34" t="s">
        <v>141</v>
      </c>
      <c r="H20" s="65"/>
      <c r="I20" s="66"/>
      <c r="J20" s="49" t="s">
        <v>42</v>
      </c>
      <c r="K20" s="66"/>
      <c r="L20" s="49"/>
      <c r="M20" s="50"/>
      <c r="N20" s="49"/>
      <c r="O20" s="66"/>
      <c r="P20" s="49"/>
      <c r="Q20" s="50"/>
      <c r="R20" s="49"/>
      <c r="S20" s="50"/>
    </row>
    <row r="22" spans="1:19" ht="15.4" customHeight="1" x14ac:dyDescent="0.2"/>
  </sheetData>
  <sortState xmlns:xlrd2="http://schemas.microsoft.com/office/spreadsheetml/2017/richdata2" ref="B9:T10">
    <sortCondition ref="T9:T10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7:F20">
    <cfRule type="cellIs" dxfId="4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zoomScale="90" zoomScaleNormal="9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4" width="11.85546875" customWidth="1"/>
    <col min="5" max="5" width="25.7109375" customWidth="1"/>
    <col min="6" max="6" width="19" customWidth="1"/>
    <col min="7" max="7" width="39.7109375" customWidth="1"/>
    <col min="8" max="19" width="11.5703125" customWidth="1"/>
    <col min="20" max="1028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2" t="s">
        <v>198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1.6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60" customHeight="1" thickBot="1" x14ac:dyDescent="0.25">
      <c r="A4" s="163" t="s">
        <v>0</v>
      </c>
      <c r="B4" s="164" t="s">
        <v>1</v>
      </c>
      <c r="C4" s="165" t="s">
        <v>2</v>
      </c>
      <c r="D4" s="169" t="s">
        <v>182</v>
      </c>
      <c r="E4" s="165" t="s">
        <v>3</v>
      </c>
      <c r="F4" s="165" t="s">
        <v>4</v>
      </c>
      <c r="G4" s="165" t="s">
        <v>5</v>
      </c>
      <c r="H4" s="163" t="s">
        <v>90</v>
      </c>
      <c r="I4" s="166"/>
      <c r="J4" s="161" t="s">
        <v>91</v>
      </c>
      <c r="K4" s="161"/>
      <c r="L4" s="161" t="s">
        <v>92</v>
      </c>
      <c r="M4" s="161"/>
      <c r="N4" s="161" t="s">
        <v>93</v>
      </c>
      <c r="O4" s="161"/>
      <c r="P4" s="161" t="s">
        <v>94</v>
      </c>
      <c r="Q4" s="161"/>
      <c r="R4" s="161" t="s">
        <v>95</v>
      </c>
      <c r="S4" s="161"/>
    </row>
    <row r="5" spans="1:19" ht="57.75" customHeight="1" thickBot="1" x14ac:dyDescent="0.25">
      <c r="A5" s="163"/>
      <c r="B5" s="164"/>
      <c r="C5" s="165"/>
      <c r="D5" s="170"/>
      <c r="E5" s="165"/>
      <c r="F5" s="165"/>
      <c r="G5" s="165"/>
      <c r="H5" s="167"/>
      <c r="I5" s="168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1" customHeight="1" thickBot="1" x14ac:dyDescent="0.25">
      <c r="A6" s="163"/>
      <c r="B6" s="164"/>
      <c r="C6" s="165"/>
      <c r="D6" s="172"/>
      <c r="E6" s="165"/>
      <c r="F6" s="165"/>
      <c r="G6" s="165"/>
      <c r="H6" s="80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8" customHeight="1" x14ac:dyDescent="0.25">
      <c r="A7" s="24" t="s">
        <v>8</v>
      </c>
      <c r="B7" s="8" t="s">
        <v>70</v>
      </c>
      <c r="C7" s="35">
        <f t="shared" ref="C7:C22" si="0">SUM(I7,K7,M7,O7,Q7,S7)</f>
        <v>100</v>
      </c>
      <c r="D7" s="137">
        <f>SUM(I7,K7,O7,Q7,S7)</f>
        <v>96</v>
      </c>
      <c r="E7" s="26" t="s">
        <v>9</v>
      </c>
      <c r="F7" s="10" t="s">
        <v>9</v>
      </c>
      <c r="G7" s="27" t="s">
        <v>17</v>
      </c>
      <c r="H7" s="43">
        <v>1</v>
      </c>
      <c r="I7" s="44">
        <v>25</v>
      </c>
      <c r="J7" s="43">
        <v>1</v>
      </c>
      <c r="K7" s="44">
        <v>25</v>
      </c>
      <c r="L7" s="123">
        <v>8</v>
      </c>
      <c r="M7" s="124">
        <v>4</v>
      </c>
      <c r="N7" s="43">
        <v>5</v>
      </c>
      <c r="O7" s="44">
        <v>10</v>
      </c>
      <c r="P7" s="43">
        <v>2</v>
      </c>
      <c r="Q7" s="84">
        <v>18</v>
      </c>
      <c r="R7" s="43">
        <v>2</v>
      </c>
      <c r="S7" s="44">
        <v>18</v>
      </c>
    </row>
    <row r="8" spans="1:19" s="11" customFormat="1" ht="18" customHeight="1" x14ac:dyDescent="0.25">
      <c r="A8" s="36" t="s">
        <v>10</v>
      </c>
      <c r="B8" s="17" t="s">
        <v>60</v>
      </c>
      <c r="C8" s="37">
        <f t="shared" si="0"/>
        <v>104</v>
      </c>
      <c r="D8" s="122">
        <f>SUM(K8,M8,O8,Q8,S8)</f>
        <v>92</v>
      </c>
      <c r="E8" s="20" t="s">
        <v>31</v>
      </c>
      <c r="F8" s="15" t="s">
        <v>32</v>
      </c>
      <c r="G8" s="16" t="s">
        <v>17</v>
      </c>
      <c r="H8" s="138">
        <v>4</v>
      </c>
      <c r="I8" s="139">
        <v>12</v>
      </c>
      <c r="J8" s="67">
        <v>4</v>
      </c>
      <c r="K8" s="42">
        <v>12</v>
      </c>
      <c r="L8" s="47">
        <v>3</v>
      </c>
      <c r="M8" s="48">
        <v>15</v>
      </c>
      <c r="N8" s="67">
        <v>1</v>
      </c>
      <c r="O8" s="42">
        <v>25</v>
      </c>
      <c r="P8" s="67">
        <v>3</v>
      </c>
      <c r="Q8" s="85">
        <v>15</v>
      </c>
      <c r="R8" s="67">
        <v>1</v>
      </c>
      <c r="S8" s="42">
        <v>25</v>
      </c>
    </row>
    <row r="9" spans="1:19" s="11" customFormat="1" ht="18" customHeight="1" x14ac:dyDescent="0.25">
      <c r="A9" s="36" t="s">
        <v>12</v>
      </c>
      <c r="B9" s="17" t="s">
        <v>59</v>
      </c>
      <c r="C9" s="37">
        <f t="shared" si="0"/>
        <v>95</v>
      </c>
      <c r="D9" s="122">
        <f>SUM(K9,M9,O9,Q9,S9)</f>
        <v>91</v>
      </c>
      <c r="E9" s="136" t="s">
        <v>9</v>
      </c>
      <c r="F9" s="18" t="s">
        <v>9</v>
      </c>
      <c r="G9" s="16" t="s">
        <v>73</v>
      </c>
      <c r="H9" s="138">
        <v>8</v>
      </c>
      <c r="I9" s="139">
        <v>4</v>
      </c>
      <c r="J9" s="47">
        <v>3</v>
      </c>
      <c r="K9" s="48">
        <v>15</v>
      </c>
      <c r="L9" s="67">
        <v>2</v>
      </c>
      <c r="M9" s="42">
        <v>18</v>
      </c>
      <c r="N9" s="69">
        <v>2</v>
      </c>
      <c r="O9" s="40">
        <v>18</v>
      </c>
      <c r="P9" s="67">
        <v>1</v>
      </c>
      <c r="Q9" s="85">
        <v>25</v>
      </c>
      <c r="R9" s="67">
        <v>3</v>
      </c>
      <c r="S9" s="42">
        <v>15</v>
      </c>
    </row>
    <row r="10" spans="1:19" s="11" customFormat="1" ht="18" customHeight="1" x14ac:dyDescent="0.25">
      <c r="A10" s="28" t="s">
        <v>15</v>
      </c>
      <c r="B10" s="13" t="s">
        <v>74</v>
      </c>
      <c r="C10" s="37">
        <f t="shared" si="0"/>
        <v>69</v>
      </c>
      <c r="D10" s="122">
        <f>SUM(I10,K10,O10,Q10,S10)</f>
        <v>68</v>
      </c>
      <c r="E10" s="20" t="s">
        <v>31</v>
      </c>
      <c r="F10" s="15" t="s">
        <v>75</v>
      </c>
      <c r="G10" s="29" t="s">
        <v>73</v>
      </c>
      <c r="H10" s="47">
        <v>3</v>
      </c>
      <c r="I10" s="48">
        <v>15</v>
      </c>
      <c r="J10" s="47">
        <v>2</v>
      </c>
      <c r="K10" s="48">
        <v>18</v>
      </c>
      <c r="L10" s="120">
        <v>10</v>
      </c>
      <c r="M10" s="121">
        <v>1</v>
      </c>
      <c r="N10" s="45">
        <v>3</v>
      </c>
      <c r="O10" s="46">
        <v>15</v>
      </c>
      <c r="P10" s="45">
        <v>6</v>
      </c>
      <c r="Q10" s="116">
        <v>8</v>
      </c>
      <c r="R10" s="45">
        <v>4</v>
      </c>
      <c r="S10" s="46">
        <v>12</v>
      </c>
    </row>
    <row r="11" spans="1:19" s="11" customFormat="1" ht="18" customHeight="1" x14ac:dyDescent="0.25">
      <c r="A11" s="28" t="s">
        <v>18</v>
      </c>
      <c r="B11" s="17" t="s">
        <v>71</v>
      </c>
      <c r="C11" s="37">
        <f t="shared" si="0"/>
        <v>43</v>
      </c>
      <c r="D11" s="122">
        <f>SUM(I11,K11,M11,O11,Q11,S11)</f>
        <v>43</v>
      </c>
      <c r="E11" s="20" t="s">
        <v>16</v>
      </c>
      <c r="F11" s="15" t="s">
        <v>72</v>
      </c>
      <c r="G11" s="29" t="s">
        <v>73</v>
      </c>
      <c r="H11" s="47">
        <v>2</v>
      </c>
      <c r="I11" s="48">
        <v>18</v>
      </c>
      <c r="J11" s="47"/>
      <c r="K11" s="48"/>
      <c r="L11" s="45">
        <v>1</v>
      </c>
      <c r="M11" s="46">
        <v>25</v>
      </c>
      <c r="N11" s="47"/>
      <c r="O11" s="48"/>
      <c r="P11" s="45"/>
      <c r="Q11" s="116"/>
      <c r="R11" s="45"/>
      <c r="S11" s="46"/>
    </row>
    <row r="12" spans="1:19" s="11" customFormat="1" ht="18" customHeight="1" x14ac:dyDescent="0.25">
      <c r="A12" s="28" t="s">
        <v>19</v>
      </c>
      <c r="B12" s="17" t="s">
        <v>104</v>
      </c>
      <c r="C12" s="37">
        <f t="shared" si="0"/>
        <v>40</v>
      </c>
      <c r="D12" s="122">
        <f>SUM(K12,M12,O12,Q12,S12)</f>
        <v>40</v>
      </c>
      <c r="E12" s="20" t="s">
        <v>21</v>
      </c>
      <c r="F12" s="15" t="s">
        <v>21</v>
      </c>
      <c r="G12" s="16" t="s">
        <v>17</v>
      </c>
      <c r="H12" s="47"/>
      <c r="I12" s="48"/>
      <c r="J12" s="47">
        <v>5</v>
      </c>
      <c r="K12" s="48">
        <v>10</v>
      </c>
      <c r="L12" s="47">
        <v>5</v>
      </c>
      <c r="M12" s="48">
        <v>10</v>
      </c>
      <c r="N12" s="45">
        <v>6</v>
      </c>
      <c r="O12" s="46">
        <v>8</v>
      </c>
      <c r="P12" s="45">
        <v>4</v>
      </c>
      <c r="Q12" s="116">
        <v>12</v>
      </c>
      <c r="R12" s="45" t="s">
        <v>42</v>
      </c>
      <c r="S12" s="46"/>
    </row>
    <row r="13" spans="1:19" s="11" customFormat="1" ht="18" customHeight="1" x14ac:dyDescent="0.25">
      <c r="A13" s="28" t="s">
        <v>22</v>
      </c>
      <c r="B13" s="17" t="s">
        <v>84</v>
      </c>
      <c r="C13" s="37">
        <f t="shared" si="0"/>
        <v>24</v>
      </c>
      <c r="D13" s="122">
        <f>SUM(M13,Q13,S13)</f>
        <v>24</v>
      </c>
      <c r="E13" s="20" t="s">
        <v>9</v>
      </c>
      <c r="F13" s="15" t="s">
        <v>9</v>
      </c>
      <c r="G13" s="29" t="s">
        <v>81</v>
      </c>
      <c r="H13" s="47" t="s">
        <v>42</v>
      </c>
      <c r="I13" s="48"/>
      <c r="J13" s="47" t="s">
        <v>42</v>
      </c>
      <c r="K13" s="48"/>
      <c r="L13" s="47">
        <v>6</v>
      </c>
      <c r="M13" s="48">
        <v>8</v>
      </c>
      <c r="N13" s="45"/>
      <c r="O13" s="46"/>
      <c r="P13" s="45">
        <v>5</v>
      </c>
      <c r="Q13" s="116">
        <v>10</v>
      </c>
      <c r="R13" s="45">
        <v>7</v>
      </c>
      <c r="S13" s="46">
        <v>6</v>
      </c>
    </row>
    <row r="14" spans="1:19" s="11" customFormat="1" ht="18" customHeight="1" x14ac:dyDescent="0.25">
      <c r="A14" s="28" t="s">
        <v>23</v>
      </c>
      <c r="B14" s="17" t="s">
        <v>41</v>
      </c>
      <c r="C14" s="37">
        <f t="shared" si="0"/>
        <v>22</v>
      </c>
      <c r="D14" s="122">
        <f>SUM(I14,K14,O14,Q14,S14)</f>
        <v>22</v>
      </c>
      <c r="E14" s="20" t="s">
        <v>21</v>
      </c>
      <c r="F14" s="15" t="s">
        <v>21</v>
      </c>
      <c r="G14" s="16" t="s">
        <v>17</v>
      </c>
      <c r="H14" s="47">
        <v>6</v>
      </c>
      <c r="I14" s="48">
        <v>8</v>
      </c>
      <c r="J14" s="47">
        <v>9</v>
      </c>
      <c r="K14" s="48">
        <v>2</v>
      </c>
      <c r="L14" s="120">
        <v>12</v>
      </c>
      <c r="M14" s="121">
        <v>0</v>
      </c>
      <c r="N14" s="45">
        <v>7</v>
      </c>
      <c r="O14" s="46">
        <v>6</v>
      </c>
      <c r="P14" s="45">
        <v>7</v>
      </c>
      <c r="Q14" s="116">
        <v>6</v>
      </c>
      <c r="R14" s="47" t="s">
        <v>42</v>
      </c>
      <c r="S14" s="48"/>
    </row>
    <row r="15" spans="1:19" s="11" customFormat="1" ht="18" customHeight="1" x14ac:dyDescent="0.25">
      <c r="A15" s="70" t="s">
        <v>24</v>
      </c>
      <c r="B15" s="17" t="s">
        <v>80</v>
      </c>
      <c r="C15" s="37">
        <f t="shared" si="0"/>
        <v>21</v>
      </c>
      <c r="D15" s="122">
        <f t="shared" ref="D15:D22" si="1">SUM(I15,K15,M15,O15,Q15,S15)</f>
        <v>21</v>
      </c>
      <c r="E15" s="105" t="s">
        <v>21</v>
      </c>
      <c r="F15" s="30" t="s">
        <v>21</v>
      </c>
      <c r="G15" s="71" t="s">
        <v>81</v>
      </c>
      <c r="H15" s="72">
        <v>10</v>
      </c>
      <c r="I15" s="73">
        <v>1</v>
      </c>
      <c r="J15" s="72">
        <v>6</v>
      </c>
      <c r="K15" s="73">
        <v>8</v>
      </c>
      <c r="L15" s="72"/>
      <c r="M15" s="73"/>
      <c r="N15" s="106">
        <v>4</v>
      </c>
      <c r="O15" s="107">
        <v>12</v>
      </c>
      <c r="P15" s="72" t="s">
        <v>42</v>
      </c>
      <c r="Q15" s="109"/>
      <c r="R15" s="106" t="s">
        <v>42</v>
      </c>
      <c r="S15" s="107"/>
    </row>
    <row r="16" spans="1:19" s="11" customFormat="1" ht="18" customHeight="1" x14ac:dyDescent="0.25">
      <c r="A16" s="28" t="s">
        <v>26</v>
      </c>
      <c r="B16" s="13" t="s">
        <v>105</v>
      </c>
      <c r="C16" s="37">
        <f t="shared" si="0"/>
        <v>20</v>
      </c>
      <c r="D16" s="122">
        <f t="shared" si="1"/>
        <v>20</v>
      </c>
      <c r="E16" s="105" t="s">
        <v>106</v>
      </c>
      <c r="F16" s="30" t="s">
        <v>107</v>
      </c>
      <c r="G16" s="71" t="s">
        <v>17</v>
      </c>
      <c r="H16" s="72"/>
      <c r="I16" s="73"/>
      <c r="J16" s="72">
        <v>7</v>
      </c>
      <c r="K16" s="73">
        <v>6</v>
      </c>
      <c r="L16" s="72">
        <v>7</v>
      </c>
      <c r="M16" s="73">
        <v>6</v>
      </c>
      <c r="N16" s="106"/>
      <c r="O16" s="107"/>
      <c r="P16" s="106" t="s">
        <v>42</v>
      </c>
      <c r="Q16" s="117"/>
      <c r="R16" s="106">
        <v>6</v>
      </c>
      <c r="S16" s="107">
        <v>8</v>
      </c>
    </row>
    <row r="17" spans="1:19" s="11" customFormat="1" ht="18" customHeight="1" x14ac:dyDescent="0.25">
      <c r="A17" s="28" t="s">
        <v>28</v>
      </c>
      <c r="B17" s="17" t="s">
        <v>108</v>
      </c>
      <c r="C17" s="37">
        <f t="shared" si="0"/>
        <v>16</v>
      </c>
      <c r="D17" s="122">
        <f t="shared" si="1"/>
        <v>16</v>
      </c>
      <c r="E17" s="105" t="s">
        <v>9</v>
      </c>
      <c r="F17" s="30" t="s">
        <v>9</v>
      </c>
      <c r="G17" s="71" t="s">
        <v>17</v>
      </c>
      <c r="H17" s="72"/>
      <c r="I17" s="73"/>
      <c r="J17" s="72">
        <v>8</v>
      </c>
      <c r="K17" s="73">
        <v>4</v>
      </c>
      <c r="L17" s="72">
        <v>4</v>
      </c>
      <c r="M17" s="73">
        <v>12</v>
      </c>
      <c r="N17" s="72"/>
      <c r="O17" s="73"/>
      <c r="P17" s="106"/>
      <c r="Q17" s="117"/>
      <c r="R17" s="106"/>
      <c r="S17" s="107"/>
    </row>
    <row r="18" spans="1:19" s="11" customFormat="1" ht="18" customHeight="1" x14ac:dyDescent="0.25">
      <c r="A18" s="28" t="s">
        <v>29</v>
      </c>
      <c r="B18" s="17" t="s">
        <v>109</v>
      </c>
      <c r="C18" s="37">
        <f t="shared" si="0"/>
        <v>11</v>
      </c>
      <c r="D18" s="122">
        <f t="shared" si="1"/>
        <v>11</v>
      </c>
      <c r="E18" s="105" t="s">
        <v>21</v>
      </c>
      <c r="F18" s="30" t="s">
        <v>21</v>
      </c>
      <c r="G18" s="29" t="s">
        <v>17</v>
      </c>
      <c r="H18" s="72"/>
      <c r="I18" s="73"/>
      <c r="J18" s="72">
        <v>10</v>
      </c>
      <c r="K18" s="73">
        <v>1</v>
      </c>
      <c r="L18" s="72"/>
      <c r="M18" s="73"/>
      <c r="N18" s="106"/>
      <c r="O18" s="107"/>
      <c r="P18" s="106"/>
      <c r="Q18" s="117"/>
      <c r="R18" s="106">
        <v>5</v>
      </c>
      <c r="S18" s="107">
        <v>10</v>
      </c>
    </row>
    <row r="19" spans="1:19" s="11" customFormat="1" ht="18" customHeight="1" x14ac:dyDescent="0.25">
      <c r="A19" s="28" t="s">
        <v>30</v>
      </c>
      <c r="B19" s="17" t="s">
        <v>50</v>
      </c>
      <c r="C19" s="37">
        <f t="shared" si="0"/>
        <v>10</v>
      </c>
      <c r="D19" s="122">
        <f t="shared" si="1"/>
        <v>10</v>
      </c>
      <c r="E19" s="105" t="s">
        <v>51</v>
      </c>
      <c r="F19" s="30" t="s">
        <v>52</v>
      </c>
      <c r="G19" s="71" t="s">
        <v>76</v>
      </c>
      <c r="H19" s="72">
        <v>5</v>
      </c>
      <c r="I19" s="73">
        <v>10</v>
      </c>
      <c r="J19" s="72"/>
      <c r="K19" s="73"/>
      <c r="L19" s="72"/>
      <c r="M19" s="73"/>
      <c r="N19" s="106"/>
      <c r="O19" s="107"/>
      <c r="P19" s="106"/>
      <c r="Q19" s="117"/>
      <c r="R19" s="106"/>
      <c r="S19" s="107"/>
    </row>
    <row r="20" spans="1:19" s="11" customFormat="1" ht="18" customHeight="1" x14ac:dyDescent="0.25">
      <c r="A20" s="28" t="s">
        <v>33</v>
      </c>
      <c r="B20" s="17" t="s">
        <v>77</v>
      </c>
      <c r="C20" s="37">
        <f t="shared" si="0"/>
        <v>6</v>
      </c>
      <c r="D20" s="122">
        <f t="shared" si="1"/>
        <v>6</v>
      </c>
      <c r="E20" s="105" t="s">
        <v>78</v>
      </c>
      <c r="F20" s="30" t="s">
        <v>79</v>
      </c>
      <c r="G20" s="71" t="s">
        <v>17</v>
      </c>
      <c r="H20" s="72">
        <v>7</v>
      </c>
      <c r="I20" s="73">
        <v>6</v>
      </c>
      <c r="J20" s="72"/>
      <c r="K20" s="73"/>
      <c r="L20" s="72"/>
      <c r="M20" s="73"/>
      <c r="N20" s="106"/>
      <c r="O20" s="107"/>
      <c r="P20" s="106"/>
      <c r="Q20" s="117"/>
      <c r="R20" s="106"/>
      <c r="S20" s="107"/>
    </row>
    <row r="21" spans="1:19" s="11" customFormat="1" ht="18" customHeight="1" x14ac:dyDescent="0.25">
      <c r="A21" s="70" t="s">
        <v>34</v>
      </c>
      <c r="B21" s="17" t="s">
        <v>143</v>
      </c>
      <c r="C21" s="37">
        <f t="shared" si="0"/>
        <v>2</v>
      </c>
      <c r="D21" s="122">
        <f t="shared" si="1"/>
        <v>2</v>
      </c>
      <c r="E21" s="105" t="s">
        <v>16</v>
      </c>
      <c r="F21" s="30" t="s">
        <v>72</v>
      </c>
      <c r="G21" s="71" t="s">
        <v>145</v>
      </c>
      <c r="H21" s="72"/>
      <c r="I21" s="73"/>
      <c r="J21" s="72"/>
      <c r="K21" s="73"/>
      <c r="L21" s="72">
        <v>9</v>
      </c>
      <c r="M21" s="73">
        <v>2</v>
      </c>
      <c r="N21" s="106"/>
      <c r="O21" s="107"/>
      <c r="P21" s="106"/>
      <c r="Q21" s="117"/>
      <c r="R21" s="106"/>
      <c r="S21" s="107"/>
    </row>
    <row r="22" spans="1:19" s="11" customFormat="1" ht="18" customHeight="1" x14ac:dyDescent="0.25">
      <c r="A22" s="28" t="s">
        <v>37</v>
      </c>
      <c r="B22" s="17" t="s">
        <v>55</v>
      </c>
      <c r="C22" s="37">
        <f t="shared" si="0"/>
        <v>2</v>
      </c>
      <c r="D22" s="122">
        <f t="shared" si="1"/>
        <v>2</v>
      </c>
      <c r="E22" s="105" t="s">
        <v>21</v>
      </c>
      <c r="F22" s="30" t="s">
        <v>21</v>
      </c>
      <c r="G22" s="71" t="s">
        <v>62</v>
      </c>
      <c r="H22" s="72">
        <v>9</v>
      </c>
      <c r="I22" s="73">
        <v>2</v>
      </c>
      <c r="J22" s="72" t="s">
        <v>42</v>
      </c>
      <c r="K22" s="73"/>
      <c r="L22" s="72"/>
      <c r="M22" s="73"/>
      <c r="N22" s="106"/>
      <c r="O22" s="107"/>
      <c r="P22" s="106"/>
      <c r="Q22" s="117"/>
      <c r="R22" s="106"/>
      <c r="S22" s="107"/>
    </row>
    <row r="23" spans="1:19" s="11" customFormat="1" ht="18" customHeight="1" x14ac:dyDescent="0.25">
      <c r="A23" s="28" t="s">
        <v>38</v>
      </c>
      <c r="B23" s="17" t="s">
        <v>148</v>
      </c>
      <c r="C23" s="37">
        <f t="shared" ref="C23:C27" si="2">SUM(I23,K23,M23,O23,Q23,S23)</f>
        <v>0</v>
      </c>
      <c r="D23" s="122">
        <f t="shared" ref="D23:D27" si="3">SUM(I23,K23,M23,O23,Q23,S23)</f>
        <v>0</v>
      </c>
      <c r="E23" s="105" t="s">
        <v>9</v>
      </c>
      <c r="F23" s="30" t="s">
        <v>9</v>
      </c>
      <c r="G23" s="71" t="s">
        <v>81</v>
      </c>
      <c r="H23" s="72"/>
      <c r="I23" s="73"/>
      <c r="J23" s="72"/>
      <c r="K23" s="73"/>
      <c r="L23" s="72">
        <v>11</v>
      </c>
      <c r="M23" s="73">
        <v>0</v>
      </c>
      <c r="N23" s="106"/>
      <c r="O23" s="107"/>
      <c r="P23" s="106"/>
      <c r="Q23" s="117"/>
      <c r="R23" s="106"/>
      <c r="S23" s="107"/>
    </row>
    <row r="24" spans="1:19" s="11" customFormat="1" ht="18" customHeight="1" x14ac:dyDescent="0.25">
      <c r="A24" s="28" t="s">
        <v>40</v>
      </c>
      <c r="B24" s="17" t="s">
        <v>82</v>
      </c>
      <c r="C24" s="37">
        <f t="shared" si="2"/>
        <v>0</v>
      </c>
      <c r="D24" s="122">
        <f t="shared" si="3"/>
        <v>0</v>
      </c>
      <c r="E24" s="105" t="s">
        <v>16</v>
      </c>
      <c r="F24" s="30" t="s">
        <v>72</v>
      </c>
      <c r="G24" s="71" t="s">
        <v>17</v>
      </c>
      <c r="H24" s="72">
        <v>11</v>
      </c>
      <c r="I24" s="73">
        <v>0</v>
      </c>
      <c r="J24" s="72"/>
      <c r="K24" s="73"/>
      <c r="L24" s="72"/>
      <c r="M24" s="73"/>
      <c r="N24" s="106"/>
      <c r="O24" s="107"/>
      <c r="P24" s="106"/>
      <c r="Q24" s="117"/>
      <c r="R24" s="106"/>
      <c r="S24" s="107"/>
    </row>
    <row r="25" spans="1:19" s="11" customFormat="1" ht="18" customHeight="1" x14ac:dyDescent="0.25">
      <c r="A25" s="28" t="s">
        <v>43</v>
      </c>
      <c r="B25" s="17" t="s">
        <v>83</v>
      </c>
      <c r="C25" s="37">
        <f t="shared" si="2"/>
        <v>0</v>
      </c>
      <c r="D25" s="122">
        <f t="shared" si="3"/>
        <v>0</v>
      </c>
      <c r="E25" s="105" t="s">
        <v>21</v>
      </c>
      <c r="F25" s="30" t="s">
        <v>21</v>
      </c>
      <c r="G25" s="71" t="s">
        <v>17</v>
      </c>
      <c r="H25" s="72">
        <v>12</v>
      </c>
      <c r="I25" s="73">
        <v>0</v>
      </c>
      <c r="J25" s="72"/>
      <c r="K25" s="73"/>
      <c r="L25" s="72"/>
      <c r="M25" s="73"/>
      <c r="N25" s="106"/>
      <c r="O25" s="107"/>
      <c r="P25" s="106"/>
      <c r="Q25" s="117"/>
      <c r="R25" s="106"/>
      <c r="S25" s="107"/>
    </row>
    <row r="26" spans="1:19" s="11" customFormat="1" ht="18" customHeight="1" x14ac:dyDescent="0.25">
      <c r="A26" s="70"/>
      <c r="B26" s="17" t="s">
        <v>193</v>
      </c>
      <c r="C26" s="37">
        <f t="shared" si="2"/>
        <v>0</v>
      </c>
      <c r="D26" s="122">
        <f t="shared" si="3"/>
        <v>0</v>
      </c>
      <c r="E26" s="105" t="s">
        <v>9</v>
      </c>
      <c r="F26" s="30" t="s">
        <v>9</v>
      </c>
      <c r="G26" s="71" t="s">
        <v>17</v>
      </c>
      <c r="H26" s="72"/>
      <c r="I26" s="73"/>
      <c r="J26" s="72"/>
      <c r="K26" s="73"/>
      <c r="L26" s="72"/>
      <c r="M26" s="73"/>
      <c r="N26" s="106"/>
      <c r="O26" s="107"/>
      <c r="P26" s="106"/>
      <c r="Q26" s="117"/>
      <c r="R26" s="106" t="s">
        <v>42</v>
      </c>
      <c r="S26" s="107"/>
    </row>
    <row r="27" spans="1:19" s="11" customFormat="1" ht="18" customHeight="1" thickBot="1" x14ac:dyDescent="0.3">
      <c r="A27" s="38"/>
      <c r="B27" s="39" t="s">
        <v>110</v>
      </c>
      <c r="C27" s="68">
        <f t="shared" si="2"/>
        <v>0</v>
      </c>
      <c r="D27" s="22">
        <f t="shared" si="3"/>
        <v>0</v>
      </c>
      <c r="E27" s="33" t="s">
        <v>111</v>
      </c>
      <c r="F27" s="23" t="s">
        <v>112</v>
      </c>
      <c r="G27" s="34" t="s">
        <v>113</v>
      </c>
      <c r="H27" s="49"/>
      <c r="I27" s="50"/>
      <c r="J27" s="49" t="s">
        <v>42</v>
      </c>
      <c r="K27" s="50"/>
      <c r="L27" s="49" t="s">
        <v>42</v>
      </c>
      <c r="M27" s="50"/>
      <c r="N27" s="49"/>
      <c r="O27" s="50"/>
      <c r="P27" s="49" t="s">
        <v>42</v>
      </c>
      <c r="Q27" s="118"/>
      <c r="R27" s="49" t="s">
        <v>42</v>
      </c>
      <c r="S27" s="50"/>
    </row>
    <row r="28" spans="1:19" ht="15.75" x14ac:dyDescent="0.2">
      <c r="D28" s="135"/>
    </row>
  </sheetData>
  <sortState xmlns:xlrd2="http://schemas.microsoft.com/office/spreadsheetml/2017/richdata2" ref="B7:S22">
    <sortCondition descending="1" ref="D7:D22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7:C27">
    <cfRule type="cellIs" dxfId="3" priority="1" operator="equal">
      <formula>"-"</formula>
    </cfRule>
  </conditionalFormatting>
  <conditionalFormatting sqref="D7:D28">
    <cfRule type="cellIs" dxfId="2" priority="2" operator="equal">
      <formula>"-"</formula>
    </cfRule>
  </conditionalFormatting>
  <conditionalFormatting sqref="E7:F27">
    <cfRule type="cellIs" dxfId="1" priority="4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zoomScaleNormal="10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4" width="12.7109375" customWidth="1"/>
    <col min="5" max="5" width="25.7109375" customWidth="1"/>
    <col min="6" max="6" width="19" customWidth="1"/>
    <col min="7" max="7" width="39.7109375" customWidth="1"/>
    <col min="8" max="15" width="11.5703125" customWidth="1"/>
    <col min="16" max="1024" width="8.42578125" customWidth="1"/>
  </cols>
  <sheetData>
    <row r="1" spans="1:15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ht="106.5" customHeight="1" x14ac:dyDescent="0.3">
      <c r="A2" s="162" t="s">
        <v>199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1.6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60" customHeight="1" thickBot="1" x14ac:dyDescent="0.25">
      <c r="A4" s="163" t="s">
        <v>0</v>
      </c>
      <c r="B4" s="164" t="s">
        <v>1</v>
      </c>
      <c r="C4" s="165" t="s">
        <v>2</v>
      </c>
      <c r="D4" s="165" t="s">
        <v>182</v>
      </c>
      <c r="E4" s="165" t="s">
        <v>3</v>
      </c>
      <c r="F4" s="165" t="s">
        <v>4</v>
      </c>
      <c r="G4" s="165" t="s">
        <v>5</v>
      </c>
      <c r="H4" s="161" t="s">
        <v>121</v>
      </c>
      <c r="I4" s="161"/>
      <c r="J4" s="161" t="s">
        <v>122</v>
      </c>
      <c r="K4" s="161"/>
      <c r="L4" s="161" t="s">
        <v>123</v>
      </c>
      <c r="M4" s="161"/>
      <c r="N4" s="161" t="s">
        <v>124</v>
      </c>
      <c r="O4" s="161"/>
    </row>
    <row r="5" spans="1:15" ht="57.75" customHeight="1" thickBot="1" x14ac:dyDescent="0.25">
      <c r="A5" s="163"/>
      <c r="B5" s="164"/>
      <c r="C5" s="165"/>
      <c r="D5" s="165"/>
      <c r="E5" s="165"/>
      <c r="F5" s="165"/>
      <c r="G5" s="165"/>
      <c r="H5" s="161"/>
      <c r="I5" s="161"/>
      <c r="J5" s="161"/>
      <c r="K5" s="161"/>
      <c r="L5" s="161"/>
      <c r="M5" s="161"/>
      <c r="N5" s="161"/>
      <c r="O5" s="161"/>
    </row>
    <row r="6" spans="1:15" ht="21" customHeight="1" thickBot="1" x14ac:dyDescent="0.25">
      <c r="A6" s="163"/>
      <c r="B6" s="164"/>
      <c r="C6" s="165"/>
      <c r="D6" s="165"/>
      <c r="E6" s="165"/>
      <c r="F6" s="165"/>
      <c r="G6" s="165"/>
      <c r="H6" s="5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</row>
    <row r="7" spans="1:15" s="11" customFormat="1" ht="18" customHeight="1" x14ac:dyDescent="0.25">
      <c r="A7" s="24" t="s">
        <v>8</v>
      </c>
      <c r="B7" s="156" t="s">
        <v>169</v>
      </c>
      <c r="C7" s="137">
        <f t="shared" ref="C7:C18" si="0">SUM(I7,K7,M7,O7)</f>
        <v>65</v>
      </c>
      <c r="D7" s="137">
        <f>SUM(K7,M7,O7)</f>
        <v>65</v>
      </c>
      <c r="E7" s="26" t="s">
        <v>111</v>
      </c>
      <c r="F7" s="10" t="s">
        <v>126</v>
      </c>
      <c r="G7" s="27" t="s">
        <v>127</v>
      </c>
      <c r="H7" s="43"/>
      <c r="I7" s="44"/>
      <c r="J7" s="43">
        <v>3</v>
      </c>
      <c r="K7" s="44">
        <v>15</v>
      </c>
      <c r="L7" s="127">
        <v>1</v>
      </c>
      <c r="M7" s="159">
        <v>25</v>
      </c>
      <c r="N7" s="43">
        <v>1</v>
      </c>
      <c r="O7" s="44">
        <v>25</v>
      </c>
    </row>
    <row r="8" spans="1:15" s="11" customFormat="1" ht="18" customHeight="1" x14ac:dyDescent="0.25">
      <c r="A8" s="36" t="s">
        <v>10</v>
      </c>
      <c r="B8" s="17" t="s">
        <v>125</v>
      </c>
      <c r="C8" s="149">
        <f t="shared" si="0"/>
        <v>68</v>
      </c>
      <c r="D8" s="149">
        <f>SUM(I8,K8,O8)</f>
        <v>58</v>
      </c>
      <c r="E8" s="136" t="s">
        <v>111</v>
      </c>
      <c r="F8" s="18" t="s">
        <v>126</v>
      </c>
      <c r="G8" s="115" t="s">
        <v>127</v>
      </c>
      <c r="H8" s="67">
        <v>1</v>
      </c>
      <c r="I8" s="42">
        <v>25</v>
      </c>
      <c r="J8" s="67">
        <v>2</v>
      </c>
      <c r="K8" s="42">
        <v>18</v>
      </c>
      <c r="L8" s="138">
        <v>5</v>
      </c>
      <c r="M8" s="158">
        <v>10</v>
      </c>
      <c r="N8" s="67">
        <v>3</v>
      </c>
      <c r="O8" s="42">
        <v>15</v>
      </c>
    </row>
    <row r="9" spans="1:15" s="11" customFormat="1" ht="18" customHeight="1" x14ac:dyDescent="0.25">
      <c r="A9" s="36" t="s">
        <v>12</v>
      </c>
      <c r="B9" s="17" t="s">
        <v>168</v>
      </c>
      <c r="C9" s="149">
        <f t="shared" si="0"/>
        <v>43</v>
      </c>
      <c r="D9" s="149">
        <f>SUM(K9,M9,O9)</f>
        <v>43</v>
      </c>
      <c r="E9" s="20" t="s">
        <v>111</v>
      </c>
      <c r="F9" s="15" t="s">
        <v>126</v>
      </c>
      <c r="G9" s="16" t="s">
        <v>129</v>
      </c>
      <c r="H9" s="67"/>
      <c r="I9" s="42"/>
      <c r="J9" s="47">
        <v>1</v>
      </c>
      <c r="K9" s="48">
        <v>25</v>
      </c>
      <c r="L9" s="67">
        <v>4</v>
      </c>
      <c r="M9" s="85">
        <v>12</v>
      </c>
      <c r="N9" s="67">
        <v>7</v>
      </c>
      <c r="O9" s="42">
        <v>6</v>
      </c>
    </row>
    <row r="10" spans="1:15" s="11" customFormat="1" ht="18" customHeight="1" x14ac:dyDescent="0.25">
      <c r="A10" s="36" t="s">
        <v>15</v>
      </c>
      <c r="B10" s="17" t="s">
        <v>180</v>
      </c>
      <c r="C10" s="149">
        <f t="shared" si="0"/>
        <v>36</v>
      </c>
      <c r="D10" s="149">
        <f>SUM(M10,O10)</f>
        <v>36</v>
      </c>
      <c r="E10" s="136" t="s">
        <v>111</v>
      </c>
      <c r="F10" s="18" t="s">
        <v>126</v>
      </c>
      <c r="G10" s="16" t="s">
        <v>137</v>
      </c>
      <c r="H10" s="67"/>
      <c r="I10" s="42"/>
      <c r="J10" s="67"/>
      <c r="K10" s="42"/>
      <c r="L10" s="67">
        <v>2</v>
      </c>
      <c r="M10" s="85">
        <v>18</v>
      </c>
      <c r="N10" s="69">
        <v>2</v>
      </c>
      <c r="O10" s="40">
        <v>18</v>
      </c>
    </row>
    <row r="11" spans="1:15" s="11" customFormat="1" ht="18" customHeight="1" x14ac:dyDescent="0.25">
      <c r="A11" s="36" t="s">
        <v>18</v>
      </c>
      <c r="B11" s="17" t="s">
        <v>130</v>
      </c>
      <c r="C11" s="149">
        <f t="shared" si="0"/>
        <v>39</v>
      </c>
      <c r="D11" s="149">
        <f>SUM(I11,K11,O11)</f>
        <v>33</v>
      </c>
      <c r="E11" s="136" t="s">
        <v>131</v>
      </c>
      <c r="F11" s="18" t="s">
        <v>132</v>
      </c>
      <c r="G11" s="16" t="s">
        <v>133</v>
      </c>
      <c r="H11" s="67">
        <v>3</v>
      </c>
      <c r="I11" s="42">
        <v>15</v>
      </c>
      <c r="J11" s="67">
        <v>6</v>
      </c>
      <c r="K11" s="42">
        <v>8</v>
      </c>
      <c r="L11" s="138">
        <v>7</v>
      </c>
      <c r="M11" s="158">
        <v>6</v>
      </c>
      <c r="N11" s="67">
        <v>5</v>
      </c>
      <c r="O11" s="42">
        <v>10</v>
      </c>
    </row>
    <row r="12" spans="1:15" s="11" customFormat="1" ht="18" customHeight="1" x14ac:dyDescent="0.25">
      <c r="A12" s="36" t="s">
        <v>19</v>
      </c>
      <c r="B12" s="17" t="s">
        <v>170</v>
      </c>
      <c r="C12" s="149">
        <f t="shared" si="0"/>
        <v>30</v>
      </c>
      <c r="D12" s="149">
        <f>SUM(K12,M12,O12)</f>
        <v>30</v>
      </c>
      <c r="E12" s="136" t="s">
        <v>68</v>
      </c>
      <c r="F12" s="18" t="s">
        <v>171</v>
      </c>
      <c r="G12" s="16" t="s">
        <v>172</v>
      </c>
      <c r="H12" s="47"/>
      <c r="I12" s="48"/>
      <c r="J12" s="67">
        <v>5</v>
      </c>
      <c r="K12" s="42">
        <v>10</v>
      </c>
      <c r="L12" s="69">
        <v>6</v>
      </c>
      <c r="M12" s="87">
        <v>8</v>
      </c>
      <c r="N12" s="69">
        <v>4</v>
      </c>
      <c r="O12" s="40">
        <v>12</v>
      </c>
    </row>
    <row r="13" spans="1:15" s="11" customFormat="1" ht="18" customHeight="1" x14ac:dyDescent="0.25">
      <c r="A13" s="36" t="s">
        <v>22</v>
      </c>
      <c r="B13" s="157" t="s">
        <v>136</v>
      </c>
      <c r="C13" s="149">
        <f t="shared" si="0"/>
        <v>20</v>
      </c>
      <c r="D13" s="149">
        <f>SUM(I13,K13)</f>
        <v>20</v>
      </c>
      <c r="E13" s="20" t="s">
        <v>9</v>
      </c>
      <c r="F13" s="15" t="s">
        <v>9</v>
      </c>
      <c r="G13" s="29" t="s">
        <v>137</v>
      </c>
      <c r="H13" s="47">
        <v>6</v>
      </c>
      <c r="I13" s="48">
        <v>8</v>
      </c>
      <c r="J13" s="67">
        <v>4</v>
      </c>
      <c r="K13" s="42">
        <v>12</v>
      </c>
      <c r="L13" s="47"/>
      <c r="M13" s="86"/>
      <c r="N13" s="47"/>
      <c r="O13" s="48"/>
    </row>
    <row r="14" spans="1:15" s="11" customFormat="1" ht="18" customHeight="1" x14ac:dyDescent="0.25">
      <c r="A14" s="36" t="s">
        <v>23</v>
      </c>
      <c r="B14" s="17" t="s">
        <v>135</v>
      </c>
      <c r="C14" s="149">
        <f t="shared" si="0"/>
        <v>20</v>
      </c>
      <c r="D14" s="149">
        <f>SUM(I14,K14,M14)</f>
        <v>20</v>
      </c>
      <c r="E14" s="20" t="s">
        <v>131</v>
      </c>
      <c r="F14" s="15" t="s">
        <v>132</v>
      </c>
      <c r="G14" s="29" t="s">
        <v>133</v>
      </c>
      <c r="H14" s="47">
        <v>5</v>
      </c>
      <c r="I14" s="48">
        <v>10</v>
      </c>
      <c r="J14" s="67">
        <v>7</v>
      </c>
      <c r="K14" s="42">
        <v>6</v>
      </c>
      <c r="L14" s="45">
        <v>8</v>
      </c>
      <c r="M14" s="116">
        <v>4</v>
      </c>
      <c r="N14" s="47"/>
      <c r="O14" s="48"/>
    </row>
    <row r="15" spans="1:15" s="11" customFormat="1" ht="18" customHeight="1" x14ac:dyDescent="0.25">
      <c r="A15" s="36" t="s">
        <v>24</v>
      </c>
      <c r="B15" s="17" t="s">
        <v>128</v>
      </c>
      <c r="C15" s="149">
        <f t="shared" si="0"/>
        <v>18</v>
      </c>
      <c r="D15" s="149">
        <f>SUM(I15)</f>
        <v>18</v>
      </c>
      <c r="E15" s="20" t="s">
        <v>111</v>
      </c>
      <c r="F15" s="15" t="s">
        <v>126</v>
      </c>
      <c r="G15" s="29" t="s">
        <v>129</v>
      </c>
      <c r="H15" s="47">
        <v>2</v>
      </c>
      <c r="I15" s="48">
        <v>18</v>
      </c>
      <c r="J15" s="67"/>
      <c r="K15" s="42"/>
      <c r="L15" s="47"/>
      <c r="M15" s="86"/>
      <c r="N15" s="63"/>
      <c r="O15" s="64"/>
    </row>
    <row r="16" spans="1:15" s="11" customFormat="1" ht="18" customHeight="1" x14ac:dyDescent="0.25">
      <c r="A16" s="36" t="s">
        <v>26</v>
      </c>
      <c r="B16" s="17" t="s">
        <v>181</v>
      </c>
      <c r="C16" s="149">
        <f t="shared" si="0"/>
        <v>15</v>
      </c>
      <c r="D16" s="149">
        <f>SUM(M16)</f>
        <v>15</v>
      </c>
      <c r="E16" s="20" t="s">
        <v>111</v>
      </c>
      <c r="F16" s="15" t="s">
        <v>126</v>
      </c>
      <c r="G16" s="29" t="s">
        <v>127</v>
      </c>
      <c r="H16" s="47"/>
      <c r="I16" s="48"/>
      <c r="J16" s="67"/>
      <c r="K16" s="42"/>
      <c r="L16" s="45">
        <v>3</v>
      </c>
      <c r="M16" s="116">
        <v>15</v>
      </c>
      <c r="N16" s="63"/>
      <c r="O16" s="64"/>
    </row>
    <row r="17" spans="1:15" s="11" customFormat="1" ht="18" customHeight="1" x14ac:dyDescent="0.25">
      <c r="A17" s="151" t="s">
        <v>28</v>
      </c>
      <c r="B17" s="157" t="s">
        <v>134</v>
      </c>
      <c r="C17" s="149">
        <f t="shared" si="0"/>
        <v>12</v>
      </c>
      <c r="D17" s="122">
        <f>SUM(I17)</f>
        <v>12</v>
      </c>
      <c r="E17" s="105" t="s">
        <v>131</v>
      </c>
      <c r="F17" s="30" t="s">
        <v>132</v>
      </c>
      <c r="G17" s="16" t="s">
        <v>133</v>
      </c>
      <c r="H17" s="72">
        <v>4</v>
      </c>
      <c r="I17" s="73">
        <v>12</v>
      </c>
      <c r="J17" s="152"/>
      <c r="K17" s="153"/>
      <c r="L17" s="106"/>
      <c r="M17" s="117"/>
      <c r="N17" s="154"/>
      <c r="O17" s="155"/>
    </row>
    <row r="18" spans="1:15" s="11" customFormat="1" ht="18" customHeight="1" thickBot="1" x14ac:dyDescent="0.3">
      <c r="A18" s="31" t="s">
        <v>29</v>
      </c>
      <c r="B18" s="39" t="s">
        <v>187</v>
      </c>
      <c r="C18" s="150">
        <f t="shared" si="0"/>
        <v>8</v>
      </c>
      <c r="D18" s="150">
        <f>SUM(O18)</f>
        <v>8</v>
      </c>
      <c r="E18" s="33" t="s">
        <v>131</v>
      </c>
      <c r="F18" s="23" t="s">
        <v>132</v>
      </c>
      <c r="G18" s="110" t="s">
        <v>133</v>
      </c>
      <c r="H18" s="49"/>
      <c r="I18" s="50"/>
      <c r="J18" s="49"/>
      <c r="K18" s="50"/>
      <c r="L18" s="65"/>
      <c r="M18" s="119"/>
      <c r="N18" s="65">
        <v>6</v>
      </c>
      <c r="O18" s="66">
        <v>8</v>
      </c>
    </row>
  </sheetData>
  <sortState xmlns:xlrd2="http://schemas.microsoft.com/office/spreadsheetml/2017/richdata2" ref="B7:O18">
    <sortCondition descending="1" ref="D7:D18"/>
  </sortState>
  <mergeCells count="12">
    <mergeCell ref="L4:M5"/>
    <mergeCell ref="N4:O5"/>
    <mergeCell ref="A2:O2"/>
    <mergeCell ref="A4:A6"/>
    <mergeCell ref="B4:B6"/>
    <mergeCell ref="C4:C6"/>
    <mergeCell ref="E4:E6"/>
    <mergeCell ref="F4:F6"/>
    <mergeCell ref="G4:G6"/>
    <mergeCell ref="H4:I5"/>
    <mergeCell ref="J4:K5"/>
    <mergeCell ref="D4:D6"/>
  </mergeCells>
  <conditionalFormatting sqref="B7:F18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Т5</vt:lpstr>
      <vt:lpstr>'R'!Область_печати</vt:lpstr>
      <vt:lpstr>Абс!Область_печати</vt:lpstr>
      <vt:lpstr>Т2!Область_печати</vt:lpstr>
      <vt:lpstr>Т3!Область_печати</vt:lpstr>
      <vt:lpstr>Т5!Область_печати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Андрей Клещев</cp:lastModifiedBy>
  <cp:revision>5</cp:revision>
  <cp:lastPrinted>2020-09-16T12:09:47Z</cp:lastPrinted>
  <dcterms:created xsi:type="dcterms:W3CDTF">2011-01-03T12:45:18Z</dcterms:created>
  <dcterms:modified xsi:type="dcterms:W3CDTF">2023-11-02T09:11:56Z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